
<file path=[Content_Types].xml><?xml version="1.0" encoding="utf-8"?>
<Types xmlns="http://schemas.openxmlformats.org/package/2006/content-types">
  <Default Extension="rels" ContentType="application/vnd.openxmlformats-package.relationships+xml"/>
  <Default Extension="vml" ContentType="application/vnd.openxmlformats-officedocument.vmlDrawing"/>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comments1.xml" ContentType="application/vnd.openxmlformats-officedocument.spreadsheetml.comments+xml"/>
  <Override PartName="/xl/charts/chart1.xml" ContentType="application/vnd.openxmlformats-officedocument.drawingml.chart+xml"/>
  <Override PartName="/xl/charts/style1.xml" ContentType="application/vnd.ms-office.chartstyle+xml"/>
  <Override PartName="/xl/charts/colors1.xml" ContentType="application/vnd.ms-office.chartcolorstyle+xml"/>
  <Override PartName="/xl/charts/chart2.xml" ContentType="application/vnd.openxmlformats-officedocument.drawingml.chart+xml"/>
  <Override PartName="/xl/charts/style2.xml" ContentType="application/vnd.ms-office.chartstyle+xml"/>
  <Override PartName="/xl/charts/colors2.xml" ContentType="application/vnd.ms-office.chartcolorstyle+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xl/persons/person.xml" ContentType="application/vnd.ms-excel.person+xml"/>
  <Override PartName="/xl/threadedComments/threadedComment1.xml" ContentType="application/vnd.ms-excel.threadedcomment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2228"/>
  <workbookPr autoCompressPictures="0"/>
  <mc:AlternateContent xmlns:mc="http://schemas.openxmlformats.org/markup-compatibility/2006">
    <mc:Choice Requires="x15">
      <x15ac:absPath xmlns:x15ac="http://schemas.microsoft.com/office/spreadsheetml/2010/11/ac" url="C:\Users\emman\Desktop\"/>
    </mc:Choice>
  </mc:AlternateContent>
  <xr:revisionPtr revIDLastSave="0" documentId="13_ncr:1_{1853D3DD-ADEA-42F1-A209-FD0F37F8B72C}" xr6:coauthVersionLast="45" xr6:coauthVersionMax="45" xr10:uidLastSave="{00000000-0000-0000-0000-000000000000}"/>
  <bookViews>
    <workbookView xWindow="-120" yWindow="-120" windowWidth="20730" windowHeight="11160" xr2:uid="{00000000-000D-0000-FFFF-FFFF00000000}"/>
  </bookViews>
  <sheets>
    <sheet name="Supply and Demand Graph" sheetId="1" r:id="rId1"/>
    <sheet name="Profit Maximization" sheetId="2" r:id="rId2"/>
  </sheets>
  <calcPr calcId="191029" concurrentCalc="0"/>
  <extLst>
    <ext xmlns:xcalcf="http://schemas.microsoft.com/office/spreadsheetml/2018/calcfeatures" uri="{B58B0392-4F1F-4190-BB64-5DF3571DCE5F}">
      <xcalcf:calcFeatures>
        <xcalcf:feature name="microsoft.com:RD"/>
        <xcalcf:feature name="microsoft.com:FV"/>
      </xcalcf:calcFeatures>
    </ext>
    <ext xmlns:mx="http://schemas.microsoft.com/office/mac/excel/2008/main" uri="{7523E5D3-25F3-A5E0-1632-64F254C22452}">
      <mx:ArchID Flags="2"/>
    </ext>
  </extLst>
</workbook>
</file>

<file path=xl/calcChain.xml><?xml version="1.0" encoding="utf-8"?>
<calcChain xmlns="http://schemas.openxmlformats.org/spreadsheetml/2006/main">
  <c r="N64" i="2" l="1"/>
  <c r="N47" i="2"/>
  <c r="N30" i="2"/>
  <c r="L30" i="2"/>
  <c r="T114" i="2"/>
  <c r="T111" i="2"/>
  <c r="T108" i="2"/>
  <c r="T105" i="2"/>
  <c r="T102" i="2"/>
  <c r="S114" i="2"/>
  <c r="S113" i="2"/>
  <c r="S111" i="2"/>
  <c r="S110" i="2"/>
  <c r="S108" i="2"/>
  <c r="S107" i="2"/>
  <c r="S105" i="2"/>
  <c r="S104" i="2"/>
  <c r="S102" i="2"/>
  <c r="Q114" i="2"/>
  <c r="Q113" i="2"/>
  <c r="Q111" i="2"/>
  <c r="Q110" i="2"/>
  <c r="Q108" i="2"/>
  <c r="Q107" i="2"/>
  <c r="Q105" i="2"/>
  <c r="Q104" i="2"/>
  <c r="Q102" i="2"/>
  <c r="P114" i="2"/>
  <c r="P113" i="2"/>
  <c r="P111" i="2"/>
  <c r="P110" i="2"/>
  <c r="P108" i="2"/>
  <c r="P107" i="2"/>
  <c r="P105" i="2"/>
  <c r="P104" i="2"/>
  <c r="P102" i="2"/>
  <c r="N113" i="2"/>
  <c r="N110" i="2"/>
  <c r="O114" i="2"/>
  <c r="N107" i="2"/>
  <c r="N104" i="2"/>
  <c r="N114" i="2"/>
  <c r="M114" i="2"/>
  <c r="O111" i="2"/>
  <c r="N111" i="2"/>
  <c r="M111" i="2"/>
  <c r="O108" i="2"/>
  <c r="N108" i="2"/>
  <c r="M108" i="2"/>
  <c r="O105" i="2"/>
  <c r="N105" i="2"/>
  <c r="M105" i="2"/>
  <c r="M101" i="2"/>
  <c r="M102" i="2"/>
  <c r="N102" i="2"/>
  <c r="O102" i="2"/>
  <c r="L78" i="2"/>
  <c r="N78" i="2"/>
  <c r="P78" i="2"/>
  <c r="R78" i="2"/>
  <c r="S78" i="2"/>
  <c r="M79" i="2"/>
  <c r="L79" i="2"/>
  <c r="N79" i="2"/>
  <c r="P79" i="2"/>
  <c r="R79" i="2"/>
  <c r="S79" i="2"/>
  <c r="M80" i="2"/>
  <c r="L80" i="2"/>
  <c r="N80" i="2"/>
  <c r="P80" i="2"/>
  <c r="R80" i="2"/>
  <c r="S80" i="2"/>
  <c r="M81" i="2"/>
  <c r="L81" i="2"/>
  <c r="N81" i="2"/>
  <c r="P81" i="2"/>
  <c r="R81" i="2"/>
  <c r="S81" i="2"/>
  <c r="M82" i="2"/>
  <c r="L82" i="2"/>
  <c r="N82" i="2"/>
  <c r="P82" i="2"/>
  <c r="R82" i="2"/>
  <c r="S82" i="2"/>
  <c r="M83" i="2"/>
  <c r="L83" i="2"/>
  <c r="N83" i="2"/>
  <c r="P83" i="2"/>
  <c r="R83" i="2"/>
  <c r="S83" i="2"/>
  <c r="M84" i="2"/>
  <c r="L84" i="2"/>
  <c r="N84" i="2"/>
  <c r="P84" i="2"/>
  <c r="R84" i="2"/>
  <c r="S84" i="2"/>
  <c r="M85" i="2"/>
  <c r="L85" i="2"/>
  <c r="N85" i="2"/>
  <c r="P85" i="2"/>
  <c r="R85" i="2"/>
  <c r="S85" i="2"/>
  <c r="M86" i="2"/>
  <c r="L86" i="2"/>
  <c r="N86" i="2"/>
  <c r="P86" i="2"/>
  <c r="R86" i="2"/>
  <c r="S86" i="2"/>
  <c r="M87" i="2"/>
  <c r="L87" i="2"/>
  <c r="N87" i="2"/>
  <c r="P87" i="2"/>
  <c r="R87" i="2"/>
  <c r="S87" i="2"/>
  <c r="M88" i="2"/>
  <c r="L88" i="2"/>
  <c r="N88" i="2"/>
  <c r="P88" i="2"/>
  <c r="R88" i="2"/>
  <c r="S88" i="2"/>
  <c r="M89" i="2"/>
  <c r="L89" i="2"/>
  <c r="N89" i="2"/>
  <c r="P89" i="2"/>
  <c r="R89" i="2"/>
  <c r="S89" i="2"/>
  <c r="M90" i="2"/>
  <c r="L90" i="2"/>
  <c r="N90" i="2"/>
  <c r="P90" i="2"/>
  <c r="R90" i="2"/>
  <c r="S90" i="2"/>
  <c r="M91" i="2"/>
  <c r="L91" i="2"/>
  <c r="N91" i="2"/>
  <c r="P91" i="2"/>
  <c r="R91" i="2"/>
  <c r="S91" i="2"/>
  <c r="N72" i="2"/>
  <c r="Q13" i="2"/>
  <c r="O72" i="2"/>
  <c r="P72" i="2"/>
  <c r="R72" i="2"/>
  <c r="S72" i="2"/>
  <c r="N71" i="2"/>
  <c r="O71" i="2"/>
  <c r="P71" i="2"/>
  <c r="R71" i="2"/>
  <c r="S71" i="2"/>
  <c r="O68" i="2"/>
  <c r="Q67" i="2"/>
  <c r="L64" i="2"/>
  <c r="M64" i="2"/>
  <c r="M62" i="2"/>
  <c r="L62" i="2"/>
  <c r="N55" i="2"/>
  <c r="O55" i="2"/>
  <c r="P55" i="2"/>
  <c r="R55" i="2"/>
  <c r="S55" i="2"/>
  <c r="N54" i="2"/>
  <c r="O54" i="2"/>
  <c r="P54" i="2"/>
  <c r="R54" i="2"/>
  <c r="S54" i="2"/>
  <c r="O51" i="2"/>
  <c r="Q50" i="2"/>
  <c r="L47" i="2"/>
  <c r="M47" i="2"/>
  <c r="M45" i="2"/>
  <c r="L45" i="2"/>
  <c r="N38" i="2"/>
  <c r="O38" i="2"/>
  <c r="P38" i="2"/>
  <c r="R38" i="2"/>
  <c r="S38" i="2"/>
  <c r="N37" i="2"/>
  <c r="O37" i="2"/>
  <c r="P37" i="2"/>
  <c r="R37" i="2"/>
  <c r="S37" i="2"/>
  <c r="O34" i="2"/>
  <c r="Q33" i="2"/>
  <c r="M30" i="2"/>
  <c r="L107" i="2"/>
  <c r="L108" i="2"/>
  <c r="P101" i="2"/>
  <c r="Q101" i="2"/>
  <c r="S101" i="2"/>
  <c r="M113" i="2"/>
  <c r="M110" i="2"/>
  <c r="M107" i="2"/>
  <c r="M104" i="2"/>
  <c r="N101" i="2"/>
  <c r="N77" i="2"/>
  <c r="P77" i="2"/>
  <c r="R77" i="2"/>
  <c r="S77" i="2"/>
  <c r="L28" i="2"/>
  <c r="M28" i="2"/>
  <c r="Q11" i="2"/>
</calcChain>
</file>

<file path=xl/comments1.xml><?xml version="1.0" encoding="utf-8"?>
<comments xmlns="http://schemas.openxmlformats.org/spreadsheetml/2006/main" xmlns:mc="http://schemas.openxmlformats.org/markup-compatibility/2006" xmlns:xr="http://schemas.microsoft.com/office/spreadsheetml/2014/revision" mc:Ignorable="xr">
  <authors>
    <author>tc={83896BFB-46EB-4714-8E79-35419FBA1414}</author>
  </authors>
  <commentList>
    <comment ref="O21" authorId="0" shapeId="0" xr:uid="{00000000-0006-0000-0000-000001000000}">
      <text>
        <r>
          <rPr>
            <sz val="11"/>
            <color rgb="FF000000"/>
            <rFont val="Calibri"/>
            <family val="2"/>
          </rPr>
          <t>[Threaded comment]
Your version of Excel allows you to read this threaded comment; however, any edits to it will get removed if the file is opened in a newer version of Excel. Learn more: https://go.microsoft.com/fwlink/?linkid=870924
Comment:
    Identify if crude oil or inclusive of other derivatives. Is there a correlation between crude oil prices and gas?</t>
        </r>
      </text>
    </comment>
  </commentList>
</comments>
</file>

<file path=xl/sharedStrings.xml><?xml version="1.0" encoding="utf-8"?>
<sst xmlns="http://schemas.openxmlformats.org/spreadsheetml/2006/main" count="115" uniqueCount="54">
  <si>
    <t>Price per barrel</t>
  </si>
  <si>
    <t>Added cost to Cal:</t>
  </si>
  <si>
    <t xml:space="preserve">Additives </t>
  </si>
  <si>
    <t>Price</t>
  </si>
  <si>
    <t>Daily quantity of barrels demanded (in millions)</t>
  </si>
  <si>
    <t>Daily quantity of barrels supplied (in millions)</t>
  </si>
  <si>
    <t>Profit Maximization</t>
  </si>
  <si>
    <t>Federal gasoline tax</t>
  </si>
  <si>
    <t>Total additions</t>
  </si>
  <si>
    <t>Total cost per gallon</t>
  </si>
  <si>
    <t>Answer question 1 below.</t>
  </si>
  <si>
    <t>Answer question 2 below.</t>
  </si>
  <si>
    <t>Answer question 3 below.</t>
  </si>
  <si>
    <t>Gallons sold per day</t>
  </si>
  <si>
    <t>Fixed cost per day</t>
  </si>
  <si>
    <r>
      <t xml:space="preserve">Revenue </t>
    </r>
    <r>
      <rPr>
        <sz val="11"/>
        <color rgb="FF000000"/>
        <rFont val="Calibri"/>
        <family val="2"/>
      </rPr>
      <t>(price x gallons)</t>
    </r>
  </si>
  <si>
    <t>Answer question 5 below.</t>
  </si>
  <si>
    <t xml:space="preserve">Marginal revenue </t>
  </si>
  <si>
    <t>Marginal Revenue</t>
  </si>
  <si>
    <t>Marginal Cost</t>
  </si>
  <si>
    <t>Cost per gallon</t>
  </si>
  <si>
    <t>Fixed Cost</t>
  </si>
  <si>
    <t>Total Cost</t>
  </si>
  <si>
    <r>
      <rPr>
        <b/>
        <sz val="11"/>
        <color rgb="FF000000"/>
        <rFont val="Calibri"/>
        <family val="2"/>
      </rPr>
      <t>Question 1</t>
    </r>
    <r>
      <rPr>
        <sz val="11"/>
        <color rgb="FF000000"/>
        <rFont val="Calibri"/>
        <family val="2"/>
      </rPr>
      <t>:</t>
    </r>
  </si>
  <si>
    <t>Maryland state gasoline tax (Effective July 1, 2018)</t>
  </si>
  <si>
    <t>Distribution &amp; Delivery</t>
  </si>
  <si>
    <t>Advertising and Marketing to ExxonMobil</t>
  </si>
  <si>
    <t>Cost per Gallon</t>
  </si>
  <si>
    <r>
      <t xml:space="preserve">Variable Cost </t>
    </r>
    <r>
      <rPr>
        <sz val="11"/>
        <rFont val="Calibri"/>
        <family val="2"/>
      </rPr>
      <t>(cost per unit x volume)</t>
    </r>
  </si>
  <si>
    <t>Variable Cost</t>
  </si>
  <si>
    <t>Quantity</t>
  </si>
  <si>
    <t>Average</t>
  </si>
  <si>
    <t>% change</t>
  </si>
  <si>
    <t>Elasticity of Demand</t>
  </si>
  <si>
    <t>Elasticity:</t>
  </si>
  <si>
    <r>
      <t xml:space="preserve">Total Cost </t>
    </r>
    <r>
      <rPr>
        <sz val="11"/>
        <color rgb="FF000000"/>
        <rFont val="Calibri"/>
        <family val="2"/>
      </rPr>
      <t>(Fixed + Variable)</t>
    </r>
  </si>
  <si>
    <t>By how much did revenues increase or decrease as a result of the change in price?</t>
  </si>
  <si>
    <t>By how much did profits increase or decline?</t>
  </si>
  <si>
    <r>
      <rPr>
        <b/>
        <sz val="11"/>
        <color rgb="FF000000"/>
        <rFont val="Calibri"/>
        <family val="2"/>
      </rPr>
      <t>Question 2</t>
    </r>
    <r>
      <rPr>
        <sz val="11"/>
        <color rgb="FF000000"/>
        <rFont val="Calibri"/>
        <family val="2"/>
      </rPr>
      <t>:</t>
    </r>
  </si>
  <si>
    <t>Q4.</t>
  </si>
  <si>
    <t>Demand for Crude Oil</t>
  </si>
  <si>
    <t>Daily US demand for crude oil (in millions of barrels)</t>
  </si>
  <si>
    <t>Supply of Crude Oil</t>
  </si>
  <si>
    <t>Daily US supply of crude oil (in millions of barrels)</t>
  </si>
  <si>
    <r>
      <t xml:space="preserve">Daily Profit </t>
    </r>
    <r>
      <rPr>
        <sz val="11"/>
        <color rgb="FF000000"/>
        <rFont val="Calibri"/>
        <family val="2"/>
      </rPr>
      <t>(revenue - all costs)</t>
    </r>
  </si>
  <si>
    <r>
      <rPr>
        <b/>
        <sz val="11"/>
        <color rgb="FF000000"/>
        <rFont val="Calibri"/>
        <family val="2"/>
      </rPr>
      <t>Question 3</t>
    </r>
    <r>
      <rPr>
        <sz val="11"/>
        <color rgb="FF000000"/>
        <rFont val="Calibri"/>
        <family val="2"/>
      </rPr>
      <t>:</t>
    </r>
  </si>
  <si>
    <t>Price Elastic</t>
  </si>
  <si>
    <t>Price Inelastic</t>
  </si>
  <si>
    <t>Unit Price Elastic</t>
  </si>
  <si>
    <t>Select One</t>
  </si>
  <si>
    <t>Base price of unleaded regular delivered in New York harbor (October 21, 2019)</t>
  </si>
  <si>
    <t>The price per barrel and daily quantity intersects at point 107. therefore, the price and quantity at which equilibrium exists are: $80 and 107 million barrels.</t>
  </si>
  <si>
    <t xml:space="preserve">Based on the intersection points, the price equilibrium is $90 and the quantity equilibrium is 108 million barrels. </t>
  </si>
  <si>
    <t>YES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</si>
</sst>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9">
    <numFmt numFmtId="8" formatCode="&quot;$&quot;#,##0.00_);[Red]\(&quot;$&quot;#,##0.00\)"/>
    <numFmt numFmtId="44" formatCode="_(&quot;$&quot;* #,##0.00_);_(&quot;$&quot;* \(#,##0.00\);_(&quot;$&quot;* &quot;-&quot;??_);_(@_)"/>
    <numFmt numFmtId="164" formatCode="&quot;$&quot;#,##0.00"/>
    <numFmt numFmtId="165" formatCode="&quot;$&quot;#,##0.000_);[Red]\(&quot;$&quot;#,##0.000\)"/>
    <numFmt numFmtId="166" formatCode="&quot;$&quot;#,##0.000"/>
    <numFmt numFmtId="167" formatCode="&quot;$&quot;#,##0.0000"/>
    <numFmt numFmtId="168" formatCode="0.000%"/>
    <numFmt numFmtId="169" formatCode="0.000"/>
    <numFmt numFmtId="170" formatCode="_(&quot;$&quot;* #,##0.000_);_(&quot;$&quot;* \(#,##0.000\);_(&quot;$&quot;* &quot;-&quot;??_);_(@_)"/>
  </numFmts>
  <fonts count="17">
    <font>
      <sz val="11"/>
      <color rgb="FF000000"/>
      <name val="Calibri"/>
    </font>
    <font>
      <b/>
      <u/>
      <sz val="14"/>
      <color rgb="FF000000"/>
      <name val="EB Garamond"/>
    </font>
    <font>
      <b/>
      <sz val="12"/>
      <color rgb="FF000000"/>
      <name val="Calibri"/>
      <family val="2"/>
    </font>
    <font>
      <sz val="11"/>
      <name val="Calibri"/>
      <family val="2"/>
    </font>
    <font>
      <sz val="8"/>
      <color rgb="FF000000"/>
      <name val="Calibri"/>
      <family val="2"/>
    </font>
    <font>
      <sz val="8"/>
      <name val="Calibri"/>
      <family val="2"/>
    </font>
    <font>
      <b/>
      <sz val="13"/>
      <name val="Calibri"/>
      <family val="2"/>
    </font>
    <font>
      <b/>
      <u/>
      <sz val="14"/>
      <color rgb="FF000000"/>
      <name val="EB Garamond"/>
    </font>
    <font>
      <sz val="11"/>
      <color rgb="FF000000"/>
      <name val="Calibri"/>
      <family val="2"/>
    </font>
    <font>
      <sz val="11"/>
      <color rgb="FF000000"/>
      <name val="Arial"/>
      <family val="2"/>
    </font>
    <font>
      <b/>
      <sz val="11"/>
      <color theme="1"/>
      <name val="Calibri"/>
      <family val="2"/>
      <scheme val="minor"/>
    </font>
    <font>
      <b/>
      <sz val="11"/>
      <color rgb="FF000000"/>
      <name val="Calibri"/>
      <family val="2"/>
    </font>
    <font>
      <b/>
      <sz val="11"/>
      <name val="Calibri"/>
      <family val="2"/>
    </font>
    <font>
      <sz val="11"/>
      <color rgb="FF000000"/>
      <name val="Calibri"/>
      <family val="2"/>
    </font>
    <font>
      <u/>
      <sz val="11"/>
      <color rgb="FF000000"/>
      <name val="Calibri"/>
      <family val="2"/>
    </font>
    <font>
      <b/>
      <sz val="11"/>
      <color rgb="FFFF0000"/>
      <name val="Calibri"/>
      <family val="2"/>
    </font>
    <font>
      <sz val="12"/>
      <color rgb="FF333333"/>
      <name val="Times New Roman"/>
      <family val="1"/>
    </font>
  </fonts>
  <fills count="10">
    <fill>
      <patternFill patternType="none"/>
    </fill>
    <fill>
      <patternFill patternType="gray125"/>
    </fill>
    <fill>
      <patternFill patternType="solid">
        <fgColor rgb="FFED7D31"/>
        <bgColor rgb="FFED7D31"/>
      </patternFill>
    </fill>
    <fill>
      <patternFill patternType="solid">
        <fgColor rgb="FFFFFFFF"/>
        <bgColor rgb="FFFFFFFF"/>
      </patternFill>
    </fill>
    <fill>
      <patternFill patternType="solid">
        <fgColor theme="5"/>
        <bgColor indexed="64"/>
      </patternFill>
    </fill>
    <fill>
      <patternFill patternType="solid">
        <fgColor theme="2" tint="-9.9978637043366805E-2"/>
        <bgColor indexed="64"/>
      </patternFill>
    </fill>
    <fill>
      <patternFill patternType="solid">
        <fgColor theme="4" tint="0.39997558519241921"/>
        <bgColor indexed="64"/>
      </patternFill>
    </fill>
    <fill>
      <patternFill patternType="solid">
        <fgColor theme="9" tint="0.39997558519241921"/>
        <bgColor indexed="64"/>
      </patternFill>
    </fill>
    <fill>
      <patternFill patternType="solid">
        <fgColor theme="1"/>
        <bgColor indexed="64"/>
      </patternFill>
    </fill>
    <fill>
      <patternFill patternType="solid">
        <fgColor rgb="FFFFFF00"/>
        <bgColor indexed="64"/>
      </patternFill>
    </fill>
  </fills>
  <borders count="12">
    <border>
      <left/>
      <right/>
      <top/>
      <bottom/>
      <diagonal/>
    </border>
    <border>
      <left style="medium">
        <color rgb="FF000000"/>
      </left>
      <right/>
      <top style="medium">
        <color rgb="FF000000"/>
      </top>
      <bottom style="medium">
        <color rgb="FF000000"/>
      </bottom>
      <diagonal/>
    </border>
    <border>
      <left/>
      <right style="medium">
        <color rgb="FF000000"/>
      </right>
      <top style="medium">
        <color rgb="FF000000"/>
      </top>
      <bottom style="medium">
        <color rgb="FF000000"/>
      </bottom>
      <diagonal/>
    </border>
    <border>
      <left style="medium">
        <color rgb="FF000000"/>
      </left>
      <right style="medium">
        <color rgb="FF000000"/>
      </right>
      <top style="medium">
        <color rgb="FF000000"/>
      </top>
      <bottom style="medium">
        <color rgb="FF000000"/>
      </bottom>
      <diagonal/>
    </border>
    <border>
      <left style="medium">
        <color auto="1"/>
      </left>
      <right style="medium">
        <color auto="1"/>
      </right>
      <top style="medium">
        <color auto="1"/>
      </top>
      <bottom style="medium">
        <color auto="1"/>
      </bottom>
      <diagonal/>
    </border>
    <border>
      <left style="thin">
        <color auto="1"/>
      </left>
      <right style="thin">
        <color auto="1"/>
      </right>
      <top style="thin">
        <color auto="1"/>
      </top>
      <bottom style="thin">
        <color auto="1"/>
      </bottom>
      <diagonal/>
    </border>
    <border>
      <left/>
      <right/>
      <top/>
      <bottom style="medium">
        <color rgb="FF000000"/>
      </bottom>
      <diagonal/>
    </border>
    <border>
      <left/>
      <right/>
      <top/>
      <bottom style="thin">
        <color auto="1"/>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right style="thin">
        <color auto="1"/>
      </right>
      <top/>
      <bottom/>
      <diagonal/>
    </border>
  </borders>
  <cellStyleXfs count="5">
    <xf numFmtId="0" fontId="0" fillId="0" borderId="0"/>
    <xf numFmtId="0" fontId="8" fillId="0" borderId="0"/>
    <xf numFmtId="44" fontId="8" fillId="0" borderId="0" applyFont="0" applyFill="0" applyBorder="0" applyAlignment="0" applyProtection="0"/>
    <xf numFmtId="9" fontId="13" fillId="0" borderId="0" applyFont="0" applyFill="0" applyBorder="0" applyAlignment="0" applyProtection="0"/>
    <xf numFmtId="44" fontId="13" fillId="0" borderId="0" applyFont="0" applyFill="0" applyBorder="0" applyAlignment="0" applyProtection="0"/>
  </cellStyleXfs>
  <cellXfs count="82">
    <xf numFmtId="0" fontId="0" fillId="0" borderId="0" xfId="0"/>
    <xf numFmtId="0" fontId="8" fillId="0" borderId="0" xfId="0" applyFont="1"/>
    <xf numFmtId="166" fontId="0" fillId="0" borderId="0" xfId="0" applyNumberFormat="1"/>
    <xf numFmtId="0" fontId="10" fillId="0" borderId="0" xfId="0" applyFont="1"/>
    <xf numFmtId="166" fontId="10" fillId="0" borderId="0" xfId="0" applyNumberFormat="1" applyFont="1"/>
    <xf numFmtId="0" fontId="7" fillId="0" borderId="0" xfId="0" applyFont="1" applyAlignment="1">
      <alignment horizontal="center"/>
    </xf>
    <xf numFmtId="0" fontId="0" fillId="0" borderId="6" xfId="0" applyBorder="1"/>
    <xf numFmtId="0" fontId="11" fillId="0" borderId="5" xfId="0" applyFont="1" applyBorder="1" applyAlignment="1">
      <alignment horizontal="center" vertical="center" wrapText="1"/>
    </xf>
    <xf numFmtId="0" fontId="11" fillId="0" borderId="5" xfId="0" applyFont="1" applyBorder="1" applyAlignment="1">
      <alignment horizontal="center" vertical="center"/>
    </xf>
    <xf numFmtId="164" fontId="0" fillId="0" borderId="5" xfId="0" applyNumberFormat="1" applyBorder="1" applyAlignment="1">
      <alignment horizontal="center" vertical="center" wrapText="1"/>
    </xf>
    <xf numFmtId="167" fontId="0" fillId="0" borderId="5" xfId="0" applyNumberFormat="1" applyBorder="1" applyAlignment="1">
      <alignment horizontal="center" vertical="center" wrapText="1"/>
    </xf>
    <xf numFmtId="3" fontId="0" fillId="0" borderId="5" xfId="0" applyNumberFormat="1" applyBorder="1" applyAlignment="1">
      <alignment horizontal="center" vertical="center" wrapText="1"/>
    </xf>
    <xf numFmtId="0" fontId="11" fillId="0" borderId="11" xfId="0" applyFont="1" applyBorder="1" applyAlignment="1">
      <alignment horizontal="center" vertical="center" wrapText="1"/>
    </xf>
    <xf numFmtId="165" fontId="0" fillId="0" borderId="0" xfId="0" applyNumberFormat="1"/>
    <xf numFmtId="0" fontId="11" fillId="0" borderId="0" xfId="0" applyFont="1" applyAlignment="1">
      <alignment horizontal="center" vertical="center" wrapText="1"/>
    </xf>
    <xf numFmtId="0" fontId="0" fillId="0" borderId="0" xfId="0" applyAlignment="1">
      <alignment horizontal="center" vertical="center"/>
    </xf>
    <xf numFmtId="0" fontId="12" fillId="0" borderId="5" xfId="0" applyFont="1" applyBorder="1" applyAlignment="1">
      <alignment horizontal="center" vertical="center" wrapText="1"/>
    </xf>
    <xf numFmtId="166" fontId="3" fillId="0" borderId="5" xfId="0" applyNumberFormat="1" applyFont="1" applyBorder="1" applyAlignment="1">
      <alignment horizontal="center" vertical="center" wrapText="1"/>
    </xf>
    <xf numFmtId="164" fontId="3" fillId="0" borderId="5" xfId="0" applyNumberFormat="1" applyFont="1" applyBorder="1" applyAlignment="1">
      <alignment horizontal="center" vertical="center" wrapText="1"/>
    </xf>
    <xf numFmtId="167" fontId="3" fillId="0" borderId="5" xfId="0" applyNumberFormat="1" applyFont="1" applyBorder="1" applyAlignment="1">
      <alignment horizontal="center" vertical="center" wrapText="1"/>
    </xf>
    <xf numFmtId="0" fontId="8" fillId="0" borderId="0" xfId="1"/>
    <xf numFmtId="0" fontId="8" fillId="0" borderId="3" xfId="1" applyBorder="1" applyAlignment="1">
      <alignment horizontal="center" vertical="center"/>
    </xf>
    <xf numFmtId="0" fontId="8" fillId="0" borderId="3" xfId="1" applyBorder="1" applyAlignment="1">
      <alignment horizontal="center" vertical="top" wrapText="1"/>
    </xf>
    <xf numFmtId="164" fontId="9" fillId="0" borderId="3" xfId="2" applyNumberFormat="1" applyFont="1" applyBorder="1" applyAlignment="1">
      <alignment horizontal="center" vertical="center" wrapText="1"/>
    </xf>
    <xf numFmtId="0" fontId="9" fillId="0" borderId="3" xfId="1" applyFont="1" applyBorder="1" applyAlignment="1">
      <alignment horizontal="center" vertical="center" wrapText="1"/>
    </xf>
    <xf numFmtId="0" fontId="4" fillId="3" borderId="0" xfId="1" applyFont="1" applyFill="1"/>
    <xf numFmtId="0" fontId="5" fillId="0" borderId="0" xfId="1" applyFont="1"/>
    <xf numFmtId="0" fontId="6" fillId="0" borderId="0" xfId="1" applyFont="1"/>
    <xf numFmtId="0" fontId="8" fillId="0" borderId="6" xfId="1" applyBorder="1"/>
    <xf numFmtId="8" fontId="0" fillId="0" borderId="0" xfId="0" applyNumberFormat="1"/>
    <xf numFmtId="0" fontId="14" fillId="0" borderId="0" xfId="0" applyFont="1" applyAlignment="1">
      <alignment horizontal="center"/>
    </xf>
    <xf numFmtId="169" fontId="0" fillId="0" borderId="0" xfId="0" applyNumberFormat="1"/>
    <xf numFmtId="0" fontId="0" fillId="0" borderId="0" xfId="0" applyAlignment="1">
      <alignment horizontal="center" vertical="center" wrapText="1"/>
    </xf>
    <xf numFmtId="0" fontId="15" fillId="0" borderId="0" xfId="0" applyFont="1"/>
    <xf numFmtId="164" fontId="0" fillId="0" borderId="0" xfId="0" applyNumberFormat="1"/>
    <xf numFmtId="165" fontId="0" fillId="0" borderId="4" xfId="0" applyNumberFormat="1" applyBorder="1"/>
    <xf numFmtId="165" fontId="10" fillId="0" borderId="0" xfId="0" applyNumberFormat="1" applyFont="1"/>
    <xf numFmtId="0" fontId="0" fillId="0" borderId="0" xfId="0" applyAlignment="1">
      <alignment horizontal="center"/>
    </xf>
    <xf numFmtId="169" fontId="0" fillId="0" borderId="0" xfId="0" applyNumberFormat="1" applyAlignment="1">
      <alignment horizontal="center"/>
    </xf>
    <xf numFmtId="0" fontId="8" fillId="0" borderId="5" xfId="0" applyFont="1" applyBorder="1" applyAlignment="1">
      <alignment horizontal="center" vertical="center" wrapText="1"/>
    </xf>
    <xf numFmtId="0" fontId="8" fillId="0" borderId="5" xfId="0" applyFont="1" applyBorder="1" applyAlignment="1">
      <alignment horizontal="center"/>
    </xf>
    <xf numFmtId="170" fontId="8" fillId="0" borderId="5" xfId="4" applyNumberFormat="1" applyFont="1" applyBorder="1" applyAlignment="1">
      <alignment horizontal="center" vertical="center"/>
    </xf>
    <xf numFmtId="170" fontId="8" fillId="0" borderId="5" xfId="4" applyNumberFormat="1" applyFont="1" applyBorder="1" applyAlignment="1">
      <alignment horizontal="center" vertical="center" wrapText="1"/>
    </xf>
    <xf numFmtId="0" fontId="8" fillId="0" borderId="0" xfId="1"/>
    <xf numFmtId="44" fontId="8" fillId="0" borderId="5" xfId="4" applyFont="1" applyBorder="1" applyAlignment="1">
      <alignment horizontal="center" vertical="center" wrapText="1"/>
    </xf>
    <xf numFmtId="44" fontId="3" fillId="0" borderId="5" xfId="4" applyFont="1" applyBorder="1" applyAlignment="1">
      <alignment horizontal="center" vertical="center" wrapText="1"/>
    </xf>
    <xf numFmtId="0" fontId="8" fillId="0" borderId="0" xfId="1"/>
    <xf numFmtId="0" fontId="0" fillId="0" borderId="5" xfId="0" applyBorder="1"/>
    <xf numFmtId="169" fontId="0" fillId="0" borderId="5" xfId="0" applyNumberFormat="1" applyBorder="1"/>
    <xf numFmtId="168" fontId="0" fillId="0" borderId="5" xfId="3" applyNumberFormat="1" applyFont="1" applyBorder="1"/>
    <xf numFmtId="0" fontId="8" fillId="0" borderId="5" xfId="0" applyFont="1" applyBorder="1"/>
    <xf numFmtId="0" fontId="0" fillId="8" borderId="5" xfId="0" applyFill="1" applyBorder="1" applyAlignment="1">
      <alignment horizontal="center" vertical="center" wrapText="1"/>
    </xf>
    <xf numFmtId="165" fontId="8" fillId="0" borderId="5" xfId="0" applyNumberFormat="1" applyFont="1" applyBorder="1"/>
    <xf numFmtId="0" fontId="8" fillId="0" borderId="5" xfId="0" applyFont="1" applyBorder="1" applyAlignment="1">
      <alignment horizontal="center" vertical="center"/>
    </xf>
    <xf numFmtId="0" fontId="0" fillId="0" borderId="5" xfId="0" applyBorder="1" applyAlignment="1">
      <alignment horizontal="center" vertical="center"/>
    </xf>
    <xf numFmtId="0" fontId="0" fillId="0" borderId="5" xfId="0" applyBorder="1" applyAlignment="1">
      <alignment horizontal="center"/>
    </xf>
    <xf numFmtId="170" fontId="0" fillId="0" borderId="5" xfId="4" applyNumberFormat="1" applyFont="1" applyBorder="1"/>
    <xf numFmtId="44" fontId="0" fillId="0" borderId="5" xfId="0" applyNumberFormat="1" applyBorder="1"/>
    <xf numFmtId="164" fontId="9" fillId="0" borderId="3" xfId="2" applyNumberFormat="1" applyFont="1" applyFill="1" applyBorder="1" applyAlignment="1">
      <alignment horizontal="center" vertical="center" wrapText="1"/>
    </xf>
    <xf numFmtId="0" fontId="9" fillId="0" borderId="3" xfId="1" applyFont="1" applyFill="1" applyBorder="1" applyAlignment="1">
      <alignment horizontal="center" vertical="center" wrapText="1"/>
    </xf>
    <xf numFmtId="0" fontId="8" fillId="0" borderId="5" xfId="0" applyFont="1" applyFill="1" applyBorder="1" applyAlignment="1">
      <alignment horizontal="center"/>
    </xf>
    <xf numFmtId="170" fontId="8" fillId="0" borderId="5" xfId="4" applyNumberFormat="1" applyFont="1" applyFill="1" applyBorder="1" applyAlignment="1">
      <alignment horizontal="center" vertical="center"/>
    </xf>
    <xf numFmtId="3" fontId="0" fillId="0" borderId="5" xfId="0" applyNumberFormat="1" applyFill="1" applyBorder="1" applyAlignment="1">
      <alignment horizontal="center" vertical="center" wrapText="1"/>
    </xf>
    <xf numFmtId="167" fontId="0" fillId="0" borderId="5" xfId="0" applyNumberFormat="1" applyFill="1" applyBorder="1" applyAlignment="1">
      <alignment horizontal="center" vertical="center" wrapText="1"/>
    </xf>
    <xf numFmtId="0" fontId="16" fillId="9" borderId="0" xfId="0" applyFont="1" applyFill="1" applyAlignment="1">
      <alignment vertical="center" wrapText="1"/>
    </xf>
    <xf numFmtId="0" fontId="8" fillId="9" borderId="0" xfId="1" applyFill="1" applyAlignment="1">
      <alignment wrapText="1"/>
    </xf>
    <xf numFmtId="166" fontId="0" fillId="0" borderId="5" xfId="0" applyNumberFormat="1" applyBorder="1" applyAlignment="1">
      <alignment horizontal="center" vertical="center" wrapText="1"/>
    </xf>
    <xf numFmtId="0" fontId="1" fillId="0" borderId="0" xfId="1" applyFont="1" applyAlignment="1">
      <alignment horizontal="center"/>
    </xf>
    <xf numFmtId="0" fontId="8" fillId="0" borderId="0" xfId="1"/>
    <xf numFmtId="0" fontId="2" fillId="2" borderId="1" xfId="1" applyFont="1" applyFill="1" applyBorder="1" applyAlignment="1">
      <alignment horizontal="center"/>
    </xf>
    <xf numFmtId="0" fontId="3" fillId="0" borderId="2" xfId="1" applyFont="1" applyBorder="1"/>
    <xf numFmtId="0" fontId="0" fillId="5" borderId="8" xfId="0" applyFill="1" applyBorder="1" applyAlignment="1">
      <alignment horizontal="center" vertical="center" wrapText="1"/>
    </xf>
    <xf numFmtId="0" fontId="0" fillId="0" borderId="9" xfId="0" applyBorder="1" applyAlignment="1">
      <alignment horizontal="center" vertical="center" wrapText="1"/>
    </xf>
    <xf numFmtId="0" fontId="0" fillId="0" borderId="10" xfId="0" applyBorder="1" applyAlignment="1">
      <alignment horizontal="center" vertical="center" wrapText="1"/>
    </xf>
    <xf numFmtId="0" fontId="11" fillId="6" borderId="7" xfId="0" applyFont="1" applyFill="1" applyBorder="1" applyAlignment="1">
      <alignment horizontal="center" vertical="center"/>
    </xf>
    <xf numFmtId="0" fontId="0" fillId="6" borderId="7" xfId="0" applyFill="1" applyBorder="1" applyAlignment="1">
      <alignment horizontal="center" vertical="center"/>
    </xf>
    <xf numFmtId="0" fontId="2" fillId="4" borderId="0" xfId="0" applyFont="1" applyFill="1" applyAlignment="1">
      <alignment horizontal="center" vertical="center"/>
    </xf>
    <xf numFmtId="0" fontId="0" fillId="4" borderId="0" xfId="0" applyFill="1" applyAlignment="1">
      <alignment horizontal="center" vertical="center"/>
    </xf>
    <xf numFmtId="0" fontId="0" fillId="0" borderId="0" xfId="0"/>
    <xf numFmtId="0" fontId="11" fillId="7" borderId="7" xfId="0" applyFont="1" applyFill="1" applyBorder="1" applyAlignment="1">
      <alignment horizontal="center" vertical="center"/>
    </xf>
    <xf numFmtId="0" fontId="0" fillId="7" borderId="7" xfId="0" applyFill="1" applyBorder="1" applyAlignment="1">
      <alignment horizontal="center" vertical="center"/>
    </xf>
    <xf numFmtId="0" fontId="11" fillId="4" borderId="7" xfId="0" applyFont="1" applyFill="1" applyBorder="1" applyAlignment="1">
      <alignment horizontal="center" vertical="center"/>
    </xf>
  </cellXfs>
  <cellStyles count="5">
    <cellStyle name="Currency" xfId="4" builtinId="4"/>
    <cellStyle name="Currency 2" xfId="2" xr:uid="{00000000-0005-0000-0000-000001000000}"/>
    <cellStyle name="Normal" xfId="0" builtinId="0"/>
    <cellStyle name="Normal 2" xfId="1" xr:uid="{00000000-0005-0000-0000-000003000000}"/>
    <cellStyle name="Percent" xfId="3" builtinId="5"/>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7" Type="http://schemas.microsoft.com/office/2017/10/relationships/person" Target="persons/perso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charts/_rels/chart1.xml.rels><?xml version="1.0" encoding="UTF-8" standalone="yes"?>
<Relationships xmlns="http://schemas.openxmlformats.org/package/2006/relationships"><Relationship Id="rId2" Type="http://schemas.microsoft.com/office/2011/relationships/chartColorStyle" Target="colors1.xml"/><Relationship Id="rId1" Type="http://schemas.microsoft.com/office/2011/relationships/chartStyle" Target="style1.xml"/></Relationships>
</file>

<file path=xl/charts/_rels/chart2.xml.rels><?xml version="1.0" encoding="UTF-8" standalone="yes"?>
<Relationships xmlns="http://schemas.openxmlformats.org/package/2006/relationships"><Relationship Id="rId2" Type="http://schemas.microsoft.com/office/2011/relationships/chartColorStyle" Target="colors2.xml"/><Relationship Id="rId1" Type="http://schemas.microsoft.com/office/2011/relationships/chartStyle" Target="style2.xml"/></Relationships>
</file>

<file path=xl/charts/chart1.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'Supply and Demand Graph'!$C$29</c:f>
              <c:strCache>
                <c:ptCount val="1"/>
                <c:pt idx="0">
                  <c:v>Daily quantity of barrels supplied (in millions)</c:v>
                </c:pt>
              </c:strCache>
            </c:strRef>
          </c:tx>
          <c:spPr>
            <a:ln w="19050" cap="rnd">
              <a:solidFill>
                <a:schemeClr val="accent1"/>
              </a:solidFill>
              <a:round/>
            </a:ln>
            <a:effectLst/>
          </c:spPr>
          <c:marker>
            <c:symbol val="none"/>
          </c:marker>
          <c:xVal>
            <c:numRef>
              <c:f>'Supply and Demand Graph'!$C$30:$C$36</c:f>
              <c:numCache>
                <c:formatCode>General</c:formatCode>
                <c:ptCount val="7"/>
                <c:pt idx="0">
                  <c:v>104</c:v>
                </c:pt>
                <c:pt idx="1">
                  <c:v>105</c:v>
                </c:pt>
                <c:pt idx="2">
                  <c:v>106</c:v>
                </c:pt>
                <c:pt idx="3">
                  <c:v>107</c:v>
                </c:pt>
                <c:pt idx="4">
                  <c:v>108</c:v>
                </c:pt>
                <c:pt idx="5">
                  <c:v>109</c:v>
                </c:pt>
                <c:pt idx="6">
                  <c:v>110</c:v>
                </c:pt>
              </c:numCache>
            </c:numRef>
          </c:xVal>
          <c:yVal>
            <c:numRef>
              <c:f>'Supply and Demand Graph'!$B$30:$B$36</c:f>
              <c:numCache>
                <c:formatCode>"$"#,##0.00</c:formatCode>
                <c:ptCount val="7"/>
                <c:pt idx="0">
                  <c:v>50</c:v>
                </c:pt>
                <c:pt idx="1">
                  <c:v>60</c:v>
                </c:pt>
                <c:pt idx="2">
                  <c:v>70</c:v>
                </c:pt>
                <c:pt idx="3">
                  <c:v>80</c:v>
                </c:pt>
                <c:pt idx="4">
                  <c:v>90</c:v>
                </c:pt>
                <c:pt idx="5">
                  <c:v>100</c:v>
                </c:pt>
                <c:pt idx="6">
                  <c:v>110</c:v>
                </c:pt>
              </c:numCache>
            </c:numRef>
          </c:yVal>
          <c:smooth val="0"/>
          <c:extLst>
            <c:ext xmlns:c16="http://schemas.microsoft.com/office/drawing/2014/chart" uri="{C3380CC4-5D6E-409C-BE32-E72D297353CC}">
              <c16:uniqueId val="{00000000-6983-433D-81B8-62CE38DB1DB0}"/>
            </c:ext>
          </c:extLst>
        </c:ser>
        <c:ser>
          <c:idx val="1"/>
          <c:order val="1"/>
          <c:tx>
            <c:strRef>
              <c:f>'Supply and Demand Graph'!$D$29</c:f>
              <c:strCache>
                <c:ptCount val="1"/>
                <c:pt idx="0">
                  <c:v>Daily quantity of barrels demanded (in millions)</c:v>
                </c:pt>
              </c:strCache>
            </c:strRef>
          </c:tx>
          <c:spPr>
            <a:ln w="19050" cap="rnd">
              <a:solidFill>
                <a:schemeClr val="accent2"/>
              </a:solidFill>
              <a:round/>
            </a:ln>
            <a:effectLst/>
          </c:spPr>
          <c:marker>
            <c:symbol val="none"/>
          </c:marker>
          <c:xVal>
            <c:numRef>
              <c:f>'Supply and Demand Graph'!$D$30:$D$36</c:f>
              <c:numCache>
                <c:formatCode>General</c:formatCode>
                <c:ptCount val="7"/>
                <c:pt idx="0">
                  <c:v>110</c:v>
                </c:pt>
                <c:pt idx="1">
                  <c:v>109</c:v>
                </c:pt>
                <c:pt idx="2">
                  <c:v>108</c:v>
                </c:pt>
                <c:pt idx="3">
                  <c:v>107</c:v>
                </c:pt>
                <c:pt idx="4">
                  <c:v>106</c:v>
                </c:pt>
                <c:pt idx="5">
                  <c:v>105</c:v>
                </c:pt>
                <c:pt idx="6">
                  <c:v>104</c:v>
                </c:pt>
              </c:numCache>
            </c:numRef>
          </c:xVal>
          <c:yVal>
            <c:numRef>
              <c:f>'Supply and Demand Graph'!$B$30:$B$36</c:f>
              <c:numCache>
                <c:formatCode>"$"#,##0.00</c:formatCode>
                <c:ptCount val="7"/>
                <c:pt idx="0">
                  <c:v>50</c:v>
                </c:pt>
                <c:pt idx="1">
                  <c:v>60</c:v>
                </c:pt>
                <c:pt idx="2">
                  <c:v>70</c:v>
                </c:pt>
                <c:pt idx="3">
                  <c:v>80</c:v>
                </c:pt>
                <c:pt idx="4">
                  <c:v>90</c:v>
                </c:pt>
                <c:pt idx="5">
                  <c:v>100</c:v>
                </c:pt>
                <c:pt idx="6">
                  <c:v>110</c:v>
                </c:pt>
              </c:numCache>
            </c:numRef>
          </c:yVal>
          <c:smooth val="0"/>
          <c:extLst>
            <c:ext xmlns:c16="http://schemas.microsoft.com/office/drawing/2014/chart" uri="{C3380CC4-5D6E-409C-BE32-E72D297353CC}">
              <c16:uniqueId val="{00000001-6983-433D-81B8-62CE38DB1DB0}"/>
            </c:ext>
          </c:extLst>
        </c:ser>
        <c:dLbls>
          <c:showLegendKey val="0"/>
          <c:showVal val="0"/>
          <c:showCatName val="0"/>
          <c:showSerName val="0"/>
          <c:showPercent val="0"/>
          <c:showBubbleSize val="0"/>
        </c:dLbls>
        <c:axId val="2115436312"/>
        <c:axId val="2117242584"/>
      </c:scatterChart>
      <c:valAx>
        <c:axId val="2115436312"/>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7242584"/>
        <c:crosses val="autoZero"/>
        <c:crossBetween val="midCat"/>
      </c:valAx>
      <c:valAx>
        <c:axId val="2117242584"/>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436312"/>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hart2.xml><?xml version="1.0" encoding="utf-8"?>
<c:chartSpace xmlns:c="http://schemas.openxmlformats.org/drawingml/2006/chart" xmlns:a="http://schemas.openxmlformats.org/drawingml/2006/main" xmlns:r="http://schemas.openxmlformats.org/officeDocument/2006/relationships" xmlns:c16r2="http://schemas.microsoft.com/office/drawing/2015/06/chart">
  <c:date1904 val="0"/>
  <c:lang val="en-US"/>
  <c:roundedCorners val="0"/>
  <mc:AlternateContent xmlns:mc="http://schemas.openxmlformats.org/markup-compatibility/2006">
    <mc:Choice xmlns:c14="http://schemas.microsoft.com/office/drawing/2007/8/2/chart" Requires="c14">
      <c14:style val="102"/>
    </mc:Choice>
    <mc:Fallback>
      <c:style val="2"/>
    </mc:Fallback>
  </mc:AlternateContent>
  <c:chart>
    <c:autoTitleDeleted val="0"/>
    <c:plotArea>
      <c:layout/>
      <c:scatterChart>
        <c:scatterStyle val="lineMarker"/>
        <c:varyColors val="0"/>
        <c:ser>
          <c:idx val="0"/>
          <c:order val="0"/>
          <c:tx>
            <c:strRef>
              <c:f>'Supply and Demand Graph'!$C$49</c:f>
              <c:strCache>
                <c:ptCount val="1"/>
                <c:pt idx="0">
                  <c:v>Daily quantity of barrels supplied (in millions)</c:v>
                </c:pt>
              </c:strCache>
            </c:strRef>
          </c:tx>
          <c:spPr>
            <a:ln w="19050" cap="rnd">
              <a:solidFill>
                <a:schemeClr val="accent1"/>
              </a:solidFill>
              <a:round/>
            </a:ln>
            <a:effectLst/>
          </c:spPr>
          <c:marker>
            <c:symbol val="none"/>
          </c:marker>
          <c:xVal>
            <c:numRef>
              <c:f>'Supply and Demand Graph'!$C$50:$C$56</c:f>
              <c:numCache>
                <c:formatCode>General</c:formatCode>
                <c:ptCount val="7"/>
                <c:pt idx="0">
                  <c:v>104</c:v>
                </c:pt>
                <c:pt idx="1">
                  <c:v>105</c:v>
                </c:pt>
                <c:pt idx="2">
                  <c:v>106</c:v>
                </c:pt>
                <c:pt idx="3">
                  <c:v>107</c:v>
                </c:pt>
                <c:pt idx="4">
                  <c:v>108</c:v>
                </c:pt>
                <c:pt idx="5">
                  <c:v>109</c:v>
                </c:pt>
                <c:pt idx="6">
                  <c:v>110</c:v>
                </c:pt>
              </c:numCache>
            </c:numRef>
          </c:xVal>
          <c:yVal>
            <c:numRef>
              <c:f>'Supply and Demand Graph'!$B$50:$B$56</c:f>
              <c:numCache>
                <c:formatCode>"$"#,##0.00</c:formatCode>
                <c:ptCount val="7"/>
                <c:pt idx="0">
                  <c:v>50</c:v>
                </c:pt>
                <c:pt idx="1">
                  <c:v>60</c:v>
                </c:pt>
                <c:pt idx="2">
                  <c:v>70</c:v>
                </c:pt>
                <c:pt idx="3">
                  <c:v>80</c:v>
                </c:pt>
                <c:pt idx="4">
                  <c:v>90</c:v>
                </c:pt>
                <c:pt idx="5">
                  <c:v>100</c:v>
                </c:pt>
                <c:pt idx="6">
                  <c:v>110</c:v>
                </c:pt>
              </c:numCache>
            </c:numRef>
          </c:yVal>
          <c:smooth val="0"/>
          <c:extLst>
            <c:ext xmlns:c16="http://schemas.microsoft.com/office/drawing/2014/chart" uri="{C3380CC4-5D6E-409C-BE32-E72D297353CC}">
              <c16:uniqueId val="{00000000-F457-4334-AE44-29575E8ABA8A}"/>
            </c:ext>
          </c:extLst>
        </c:ser>
        <c:ser>
          <c:idx val="1"/>
          <c:order val="1"/>
          <c:tx>
            <c:strRef>
              <c:f>'Supply and Demand Graph'!$D$49</c:f>
              <c:strCache>
                <c:ptCount val="1"/>
                <c:pt idx="0">
                  <c:v>Daily quantity of barrels demanded (in millions)</c:v>
                </c:pt>
              </c:strCache>
            </c:strRef>
          </c:tx>
          <c:spPr>
            <a:ln w="19050" cap="rnd">
              <a:solidFill>
                <a:schemeClr val="accent2"/>
              </a:solidFill>
              <a:round/>
            </a:ln>
            <a:effectLst/>
          </c:spPr>
          <c:marker>
            <c:symbol val="none"/>
          </c:marker>
          <c:xVal>
            <c:numRef>
              <c:f>'Supply and Demand Graph'!$D$50:$D$56</c:f>
              <c:numCache>
                <c:formatCode>General</c:formatCode>
                <c:ptCount val="7"/>
                <c:pt idx="0">
                  <c:v>110</c:v>
                </c:pt>
                <c:pt idx="1">
                  <c:v>109</c:v>
                </c:pt>
                <c:pt idx="2">
                  <c:v>108</c:v>
                </c:pt>
                <c:pt idx="3">
                  <c:v>107</c:v>
                </c:pt>
                <c:pt idx="4">
                  <c:v>106</c:v>
                </c:pt>
                <c:pt idx="5">
                  <c:v>105</c:v>
                </c:pt>
                <c:pt idx="6">
                  <c:v>104</c:v>
                </c:pt>
              </c:numCache>
            </c:numRef>
          </c:xVal>
          <c:yVal>
            <c:numRef>
              <c:f>'Supply and Demand Graph'!$B$50:$B$56</c:f>
              <c:numCache>
                <c:formatCode>"$"#,##0.00</c:formatCode>
                <c:ptCount val="7"/>
                <c:pt idx="0">
                  <c:v>50</c:v>
                </c:pt>
                <c:pt idx="1">
                  <c:v>60</c:v>
                </c:pt>
                <c:pt idx="2">
                  <c:v>70</c:v>
                </c:pt>
                <c:pt idx="3">
                  <c:v>80</c:v>
                </c:pt>
                <c:pt idx="4">
                  <c:v>90</c:v>
                </c:pt>
                <c:pt idx="5">
                  <c:v>100</c:v>
                </c:pt>
                <c:pt idx="6">
                  <c:v>110</c:v>
                </c:pt>
              </c:numCache>
            </c:numRef>
          </c:yVal>
          <c:smooth val="0"/>
          <c:extLst>
            <c:ext xmlns:c16="http://schemas.microsoft.com/office/drawing/2014/chart" uri="{C3380CC4-5D6E-409C-BE32-E72D297353CC}">
              <c16:uniqueId val="{00000001-F457-4334-AE44-29575E8ABA8A}"/>
            </c:ext>
          </c:extLst>
        </c:ser>
        <c:ser>
          <c:idx val="2"/>
          <c:order val="2"/>
          <c:tx>
            <c:strRef>
              <c:f>'Supply and Demand Graph'!$E$49</c:f>
              <c:strCache>
                <c:ptCount val="1"/>
                <c:pt idx="0">
                  <c:v>Daily quantity of barrels demanded (in millions)</c:v>
                </c:pt>
              </c:strCache>
            </c:strRef>
          </c:tx>
          <c:spPr>
            <a:ln w="19050" cap="rnd">
              <a:solidFill>
                <a:schemeClr val="accent3"/>
              </a:solidFill>
              <a:round/>
            </a:ln>
            <a:effectLst/>
          </c:spPr>
          <c:marker>
            <c:symbol val="none"/>
          </c:marker>
          <c:xVal>
            <c:numRef>
              <c:f>'Supply and Demand Graph'!$E$50:$E$56</c:f>
              <c:numCache>
                <c:formatCode>General</c:formatCode>
                <c:ptCount val="7"/>
                <c:pt idx="0">
                  <c:v>112</c:v>
                </c:pt>
                <c:pt idx="1">
                  <c:v>111</c:v>
                </c:pt>
                <c:pt idx="2">
                  <c:v>110</c:v>
                </c:pt>
                <c:pt idx="3">
                  <c:v>109</c:v>
                </c:pt>
                <c:pt idx="4">
                  <c:v>108</c:v>
                </c:pt>
                <c:pt idx="5">
                  <c:v>107</c:v>
                </c:pt>
                <c:pt idx="6">
                  <c:v>106</c:v>
                </c:pt>
              </c:numCache>
            </c:numRef>
          </c:xVal>
          <c:yVal>
            <c:numRef>
              <c:f>'Supply and Demand Graph'!$B$50:$B$56</c:f>
              <c:numCache>
                <c:formatCode>"$"#,##0.00</c:formatCode>
                <c:ptCount val="7"/>
                <c:pt idx="0">
                  <c:v>50</c:v>
                </c:pt>
                <c:pt idx="1">
                  <c:v>60</c:v>
                </c:pt>
                <c:pt idx="2">
                  <c:v>70</c:v>
                </c:pt>
                <c:pt idx="3">
                  <c:v>80</c:v>
                </c:pt>
                <c:pt idx="4">
                  <c:v>90</c:v>
                </c:pt>
                <c:pt idx="5">
                  <c:v>100</c:v>
                </c:pt>
                <c:pt idx="6">
                  <c:v>110</c:v>
                </c:pt>
              </c:numCache>
            </c:numRef>
          </c:yVal>
          <c:smooth val="0"/>
          <c:extLst>
            <c:ext xmlns:c16="http://schemas.microsoft.com/office/drawing/2014/chart" uri="{C3380CC4-5D6E-409C-BE32-E72D297353CC}">
              <c16:uniqueId val="{00000002-F457-4334-AE44-29575E8ABA8A}"/>
            </c:ext>
          </c:extLst>
        </c:ser>
        <c:dLbls>
          <c:showLegendKey val="0"/>
          <c:showVal val="0"/>
          <c:showCatName val="0"/>
          <c:showSerName val="0"/>
          <c:showPercent val="0"/>
          <c:showBubbleSize val="0"/>
        </c:dLbls>
        <c:axId val="2115003656"/>
        <c:axId val="2115012440"/>
      </c:scatterChart>
      <c:valAx>
        <c:axId val="2115003656"/>
        <c:scaling>
          <c:orientation val="minMax"/>
        </c:scaling>
        <c:delete val="0"/>
        <c:axPos val="b"/>
        <c:majorGridlines>
          <c:spPr>
            <a:ln w="9525" cap="flat" cmpd="sng" algn="ctr">
              <a:solidFill>
                <a:schemeClr val="tx1">
                  <a:lumMod val="15000"/>
                  <a:lumOff val="85000"/>
                </a:schemeClr>
              </a:solidFill>
              <a:round/>
            </a:ln>
            <a:effectLst/>
          </c:spPr>
        </c:majorGridlines>
        <c:numFmt formatCode="General"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012440"/>
        <c:crosses val="autoZero"/>
        <c:crossBetween val="midCat"/>
      </c:valAx>
      <c:valAx>
        <c:axId val="2115012440"/>
        <c:scaling>
          <c:orientation val="minMax"/>
        </c:scaling>
        <c:delete val="0"/>
        <c:axPos val="l"/>
        <c:majorGridlines>
          <c:spPr>
            <a:ln w="9525" cap="flat" cmpd="sng" algn="ctr">
              <a:solidFill>
                <a:schemeClr val="tx1">
                  <a:lumMod val="15000"/>
                  <a:lumOff val="85000"/>
                </a:schemeClr>
              </a:solidFill>
              <a:round/>
            </a:ln>
            <a:effectLst/>
          </c:spPr>
        </c:majorGridlines>
        <c:numFmt formatCode="&quot;$&quot;#,##0.00" sourceLinked="1"/>
        <c:majorTickMark val="none"/>
        <c:minorTickMark val="none"/>
        <c:tickLblPos val="nextTo"/>
        <c:spPr>
          <a:noFill/>
          <a:ln w="9525" cap="flat" cmpd="sng" algn="ctr">
            <a:solidFill>
              <a:schemeClr val="tx1">
                <a:lumMod val="25000"/>
                <a:lumOff val="75000"/>
              </a:schemeClr>
            </a:solidFill>
            <a:round/>
          </a:ln>
          <a:effectLst/>
        </c:spPr>
        <c:txPr>
          <a:bodyPr rot="-60000000" spcFirstLastPara="1" vertOverflow="ellipsis" vert="horz" wrap="square" anchor="ctr" anchorCtr="1"/>
          <a:lstStyle/>
          <a:p>
            <a:pPr>
              <a:defRPr sz="900" b="0" i="0" u="none" strike="noStrike" kern="1200" baseline="0">
                <a:solidFill>
                  <a:schemeClr val="tx1">
                    <a:lumMod val="65000"/>
                    <a:lumOff val="35000"/>
                  </a:schemeClr>
                </a:solidFill>
                <a:latin typeface="+mn-lt"/>
                <a:ea typeface="+mn-ea"/>
                <a:cs typeface="+mn-cs"/>
              </a:defRPr>
            </a:pPr>
            <a:endParaRPr lang="en-US"/>
          </a:p>
        </c:txPr>
        <c:crossAx val="2115003656"/>
        <c:crosses val="autoZero"/>
        <c:crossBetween val="midCat"/>
      </c:valAx>
      <c:spPr>
        <a:noFill/>
        <a:ln>
          <a:noFill/>
        </a:ln>
        <a:effectLst/>
      </c:spPr>
    </c:plotArea>
    <c:plotVisOnly val="1"/>
    <c:dispBlanksAs val="gap"/>
    <c:showDLblsOverMax val="0"/>
  </c:chart>
  <c:spPr>
    <a:solidFill>
      <a:schemeClr val="bg1"/>
    </a:solidFill>
    <a:ln w="9525" cap="flat" cmpd="sng" algn="ctr">
      <a:solidFill>
        <a:schemeClr val="tx1">
          <a:lumMod val="15000"/>
          <a:lumOff val="85000"/>
        </a:schemeClr>
      </a:solidFill>
      <a:round/>
    </a:ln>
    <a:effectLst/>
  </c:spPr>
  <c:txPr>
    <a:bodyPr/>
    <a:lstStyle/>
    <a:p>
      <a:pPr>
        <a:defRPr/>
      </a:pPr>
      <a:endParaRPr lang="en-US"/>
    </a:p>
  </c:txPr>
  <c:printSettings>
    <c:headerFooter/>
    <c:pageMargins b="0.75" l="0.7" r="0.7" t="0.75" header="0.3" footer="0.3"/>
    <c:pageSetup/>
  </c:printSettings>
</c:chartSpace>
</file>

<file path=xl/charts/colors1.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colors2.xml><?xml version="1.0" encoding="utf-8"?>
<cs:colorStyle xmlns:cs="http://schemas.microsoft.com/office/drawing/2012/chartStyle" xmlns:a="http://schemas.openxmlformats.org/drawingml/2006/main" meth="cycle" id="10">
  <a:schemeClr val="accent1"/>
  <a:schemeClr val="accent2"/>
  <a:schemeClr val="accent3"/>
  <a:schemeClr val="accent4"/>
  <a:schemeClr val="accent5"/>
  <a:schemeClr val="accent6"/>
  <cs:variation/>
  <cs:variation>
    <a:lumMod val="60000"/>
  </cs:variation>
  <cs:variation>
    <a:lumMod val="80000"/>
    <a:lumOff val="20000"/>
  </cs:variation>
  <cs:variation>
    <a:lumMod val="80000"/>
  </cs:variation>
  <cs:variation>
    <a:lumMod val="60000"/>
    <a:lumOff val="40000"/>
  </cs:variation>
  <cs:variation>
    <a:lumMod val="50000"/>
  </cs:variation>
  <cs:variation>
    <a:lumMod val="70000"/>
    <a:lumOff val="30000"/>
  </cs:variation>
  <cs:variation>
    <a:lumMod val="70000"/>
  </cs:variation>
  <cs:variation>
    <a:lumMod val="50000"/>
    <a:lumOff val="50000"/>
  </cs:variation>
</cs:colorStyle>
</file>

<file path=xl/charts/style1.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charts/style2.xml><?xml version="1.0" encoding="utf-8"?>
<cs:chartStyle xmlns:cs="http://schemas.microsoft.com/office/drawing/2012/chartStyle" xmlns:a="http://schemas.openxmlformats.org/drawingml/2006/main" id="240">
  <cs:axisTitle>
    <cs:lnRef idx="0"/>
    <cs:fillRef idx="0"/>
    <cs:effectRef idx="0"/>
    <cs:fontRef idx="minor">
      <a:schemeClr val="tx1">
        <a:lumMod val="65000"/>
        <a:lumOff val="35000"/>
      </a:schemeClr>
    </cs:fontRef>
    <cs:defRPr sz="1000" kern="1200"/>
  </cs:axisTitle>
  <cs:category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categoryAxis>
  <cs:chartArea mods="allowNoFillOverride allowNoLineOverride">
    <cs:lnRef idx="0"/>
    <cs:fillRef idx="0"/>
    <cs:effectRef idx="0"/>
    <cs:fontRef idx="minor">
      <a:schemeClr val="tx1"/>
    </cs:fontRef>
    <cs:spPr>
      <a:solidFill>
        <a:schemeClr val="bg1"/>
      </a:solidFill>
      <a:ln w="9525" cap="flat" cmpd="sng" algn="ctr">
        <a:solidFill>
          <a:schemeClr val="tx1">
            <a:lumMod val="15000"/>
            <a:lumOff val="85000"/>
          </a:schemeClr>
        </a:solidFill>
        <a:round/>
      </a:ln>
    </cs:spPr>
    <cs:defRPr sz="1000" kern="1200"/>
  </cs:chartArea>
  <cs:dataLabel>
    <cs:lnRef idx="0"/>
    <cs:fillRef idx="0"/>
    <cs:effectRef idx="0"/>
    <cs:fontRef idx="minor">
      <a:schemeClr val="tx1">
        <a:lumMod val="75000"/>
        <a:lumOff val="25000"/>
      </a:schemeClr>
    </cs:fontRef>
    <cs:defRPr sz="900" kern="1200"/>
  </cs:dataLabel>
  <cs:dataLabelCallout>
    <cs:lnRef idx="0"/>
    <cs:fillRef idx="0"/>
    <cs:effectRef idx="0"/>
    <cs:fontRef idx="minor">
      <a:schemeClr val="dk1">
        <a:lumMod val="65000"/>
        <a:lumOff val="35000"/>
      </a:schemeClr>
    </cs:fontRef>
    <cs:spPr>
      <a:solidFill>
        <a:schemeClr val="lt1"/>
      </a:solidFill>
      <a:ln>
        <a:solidFill>
          <a:schemeClr val="dk1">
            <a:lumMod val="25000"/>
            <a:lumOff val="75000"/>
          </a:schemeClr>
        </a:solidFill>
      </a:ln>
    </cs:spPr>
    <cs:defRPr sz="900" kern="1200"/>
    <cs:bodyPr rot="0" spcFirstLastPara="1" vertOverflow="clip" horzOverflow="clip" vert="horz" wrap="square" lIns="36576" tIns="18288" rIns="36576" bIns="18288" anchor="ctr" anchorCtr="1">
      <a:spAutoFit/>
    </cs:bodyPr>
  </cs:dataLabelCallout>
  <cs:dataPoint>
    <cs:lnRef idx="0"/>
    <cs:fillRef idx="1">
      <cs:styleClr val="auto"/>
    </cs:fillRef>
    <cs:effectRef idx="0"/>
    <cs:fontRef idx="minor">
      <a:schemeClr val="tx1"/>
    </cs:fontRef>
  </cs:dataPoint>
  <cs:dataPoint3D>
    <cs:lnRef idx="0"/>
    <cs:fillRef idx="1">
      <cs:styleClr val="auto"/>
    </cs:fillRef>
    <cs:effectRef idx="0"/>
    <cs:fontRef idx="minor">
      <a:schemeClr val="tx1"/>
    </cs:fontRef>
  </cs:dataPoint3D>
  <cs:dataPointLine>
    <cs:lnRef idx="0">
      <cs:styleClr val="auto"/>
    </cs:lnRef>
    <cs:fillRef idx="1"/>
    <cs:effectRef idx="0"/>
    <cs:fontRef idx="minor">
      <a:schemeClr val="tx1"/>
    </cs:fontRef>
    <cs:spPr>
      <a:ln w="19050" cap="rnd">
        <a:solidFill>
          <a:schemeClr val="phClr"/>
        </a:solidFill>
        <a:round/>
      </a:ln>
    </cs:spPr>
  </cs:dataPointLine>
  <cs:dataPointMarker>
    <cs:lnRef idx="0">
      <cs:styleClr val="auto"/>
    </cs:lnRef>
    <cs:fillRef idx="1">
      <cs:styleClr val="auto"/>
    </cs:fillRef>
    <cs:effectRef idx="0"/>
    <cs:fontRef idx="minor">
      <a:schemeClr val="tx1"/>
    </cs:fontRef>
    <cs:spPr>
      <a:ln w="9525">
        <a:solidFill>
          <a:schemeClr val="phClr"/>
        </a:solidFill>
      </a:ln>
    </cs:spPr>
  </cs:dataPointMarker>
  <cs:dataPointMarkerLayout symbol="circle" size="5"/>
  <cs:dataPointWireframe>
    <cs:lnRef idx="0">
      <cs:styleClr val="auto"/>
    </cs:lnRef>
    <cs:fillRef idx="0"/>
    <cs:effectRef idx="0"/>
    <cs:fontRef idx="minor">
      <a:schemeClr val="dk1"/>
    </cs:fontRef>
    <cs:spPr>
      <a:ln w="9525" cap="rnd">
        <a:solidFill>
          <a:schemeClr val="phClr"/>
        </a:solidFill>
        <a:round/>
      </a:ln>
    </cs:spPr>
  </cs:dataPointWireframe>
  <cs:dataTable>
    <cs:lnRef idx="0"/>
    <cs:fillRef idx="0"/>
    <cs:effectRef idx="0"/>
    <cs:fontRef idx="minor">
      <a:schemeClr val="tx1">
        <a:lumMod val="65000"/>
        <a:lumOff val="35000"/>
      </a:schemeClr>
    </cs:fontRef>
    <cs:spPr>
      <a:noFill/>
      <a:ln w="9525" cap="flat" cmpd="sng" algn="ctr">
        <a:solidFill>
          <a:schemeClr val="tx1">
            <a:lumMod val="15000"/>
            <a:lumOff val="85000"/>
          </a:schemeClr>
        </a:solidFill>
        <a:round/>
      </a:ln>
    </cs:spPr>
    <cs:defRPr sz="900" kern="1200"/>
  </cs:dataTable>
  <cs:downBar>
    <cs:lnRef idx="0"/>
    <cs:fillRef idx="0"/>
    <cs:effectRef idx="0"/>
    <cs:fontRef idx="minor">
      <a:schemeClr val="tx1"/>
    </cs:fontRef>
    <cs:spPr>
      <a:solidFill>
        <a:schemeClr val="dk1">
          <a:lumMod val="75000"/>
          <a:lumOff val="25000"/>
        </a:schemeClr>
      </a:solidFill>
      <a:ln w="9525" cap="flat" cmpd="sng" algn="ctr">
        <a:solidFill>
          <a:schemeClr val="tx1">
            <a:lumMod val="65000"/>
            <a:lumOff val="35000"/>
          </a:schemeClr>
        </a:solidFill>
        <a:round/>
      </a:ln>
    </cs:spPr>
  </cs:downBar>
  <cs:dropLine>
    <cs:lnRef idx="0"/>
    <cs:fillRef idx="0"/>
    <cs:effectRef idx="0"/>
    <cs:fontRef idx="minor">
      <a:schemeClr val="tx1"/>
    </cs:fontRef>
    <cs:spPr>
      <a:ln w="9525" cap="flat" cmpd="sng" algn="ctr">
        <a:solidFill>
          <a:schemeClr val="tx1">
            <a:lumMod val="35000"/>
            <a:lumOff val="65000"/>
          </a:schemeClr>
        </a:solidFill>
        <a:round/>
      </a:ln>
    </cs:spPr>
  </cs:dropLine>
  <cs:errorBar>
    <cs:lnRef idx="0"/>
    <cs:fillRef idx="0"/>
    <cs:effectRef idx="0"/>
    <cs:fontRef idx="minor">
      <a:schemeClr val="tx1"/>
    </cs:fontRef>
    <cs:spPr>
      <a:ln w="9525" cap="flat" cmpd="sng" algn="ctr">
        <a:solidFill>
          <a:schemeClr val="tx1">
            <a:lumMod val="65000"/>
            <a:lumOff val="35000"/>
          </a:schemeClr>
        </a:solidFill>
        <a:round/>
      </a:ln>
    </cs:spPr>
  </cs:errorBar>
  <cs:floor>
    <cs:lnRef idx="0"/>
    <cs:fillRef idx="0"/>
    <cs:effectRef idx="0"/>
    <cs:fontRef idx="minor">
      <a:schemeClr val="tx1"/>
    </cs:fontRef>
    <cs:spPr>
      <a:noFill/>
      <a:ln>
        <a:noFill/>
      </a:ln>
    </cs:spPr>
  </cs:floor>
  <cs:gridlineMajor>
    <cs:lnRef idx="0"/>
    <cs:fillRef idx="0"/>
    <cs:effectRef idx="0"/>
    <cs:fontRef idx="minor">
      <a:schemeClr val="tx1"/>
    </cs:fontRef>
    <cs:spPr>
      <a:ln w="9525" cap="flat" cmpd="sng" algn="ctr">
        <a:solidFill>
          <a:schemeClr val="tx1">
            <a:lumMod val="15000"/>
            <a:lumOff val="85000"/>
          </a:schemeClr>
        </a:solidFill>
        <a:round/>
      </a:ln>
    </cs:spPr>
  </cs:gridlineMajor>
  <cs:gridlineMinor>
    <cs:lnRef idx="0"/>
    <cs:fillRef idx="0"/>
    <cs:effectRef idx="0"/>
    <cs:fontRef idx="minor">
      <a:schemeClr val="tx1"/>
    </cs:fontRef>
    <cs:spPr>
      <a:ln w="9525" cap="flat" cmpd="sng" algn="ctr">
        <a:solidFill>
          <a:schemeClr val="tx1">
            <a:lumMod val="5000"/>
            <a:lumOff val="95000"/>
          </a:schemeClr>
        </a:solidFill>
        <a:round/>
      </a:ln>
    </cs:spPr>
  </cs:gridlineMinor>
  <cs:hiLoLine>
    <cs:lnRef idx="0"/>
    <cs:fillRef idx="0"/>
    <cs:effectRef idx="0"/>
    <cs:fontRef idx="minor">
      <a:schemeClr val="tx1"/>
    </cs:fontRef>
    <cs:spPr>
      <a:ln w="9525" cap="flat" cmpd="sng" algn="ctr">
        <a:solidFill>
          <a:schemeClr val="tx1">
            <a:lumMod val="50000"/>
            <a:lumOff val="50000"/>
          </a:schemeClr>
        </a:solidFill>
        <a:round/>
      </a:ln>
    </cs:spPr>
  </cs:hiLoLine>
  <cs:leaderLine>
    <cs:lnRef idx="0"/>
    <cs:fillRef idx="0"/>
    <cs:effectRef idx="0"/>
    <cs:fontRef idx="minor">
      <a:schemeClr val="tx1"/>
    </cs:fontRef>
    <cs:spPr>
      <a:ln w="9525" cap="flat" cmpd="sng" algn="ctr">
        <a:solidFill>
          <a:schemeClr val="tx1">
            <a:lumMod val="35000"/>
            <a:lumOff val="65000"/>
          </a:schemeClr>
        </a:solidFill>
        <a:round/>
      </a:ln>
    </cs:spPr>
  </cs:leaderLine>
  <cs:legend>
    <cs:lnRef idx="0"/>
    <cs:fillRef idx="0"/>
    <cs:effectRef idx="0"/>
    <cs:fontRef idx="minor">
      <a:schemeClr val="tx1">
        <a:lumMod val="65000"/>
        <a:lumOff val="35000"/>
      </a:schemeClr>
    </cs:fontRef>
    <cs:defRPr sz="900" kern="1200"/>
  </cs:legend>
  <cs:plotArea mods="allowNoFillOverride allowNoLineOverride">
    <cs:lnRef idx="0"/>
    <cs:fillRef idx="0"/>
    <cs:effectRef idx="0"/>
    <cs:fontRef idx="minor">
      <a:schemeClr val="tx1"/>
    </cs:fontRef>
  </cs:plotArea>
  <cs:plotArea3D mods="allowNoFillOverride allowNoLineOverride">
    <cs:lnRef idx="0"/>
    <cs:fillRef idx="0"/>
    <cs:effectRef idx="0"/>
    <cs:fontRef idx="minor">
      <a:schemeClr val="tx1"/>
    </cs:fontRef>
  </cs:plotArea3D>
  <cs:seriesAxis>
    <cs:lnRef idx="0"/>
    <cs:fillRef idx="0"/>
    <cs:effectRef idx="0"/>
    <cs:fontRef idx="minor">
      <a:schemeClr val="tx1">
        <a:lumMod val="65000"/>
        <a:lumOff val="35000"/>
      </a:schemeClr>
    </cs:fontRef>
    <cs:defRPr sz="900" kern="1200"/>
  </cs:seriesAxis>
  <cs:seriesLine>
    <cs:lnRef idx="0"/>
    <cs:fillRef idx="0"/>
    <cs:effectRef idx="0"/>
    <cs:fontRef idx="minor">
      <a:schemeClr val="tx1"/>
    </cs:fontRef>
    <cs:spPr>
      <a:ln w="9525" cap="flat" cmpd="sng" algn="ctr">
        <a:solidFill>
          <a:schemeClr val="tx1">
            <a:lumMod val="35000"/>
            <a:lumOff val="65000"/>
          </a:schemeClr>
        </a:solidFill>
        <a:round/>
      </a:ln>
    </cs:spPr>
  </cs:seriesLine>
  <cs:title>
    <cs:lnRef idx="0"/>
    <cs:fillRef idx="0"/>
    <cs:effectRef idx="0"/>
    <cs:fontRef idx="minor">
      <a:schemeClr val="tx1">
        <a:lumMod val="65000"/>
        <a:lumOff val="35000"/>
      </a:schemeClr>
    </cs:fontRef>
    <cs:defRPr sz="1400" b="0" kern="1200" spc="0" baseline="0"/>
  </cs:title>
  <cs:trendline>
    <cs:lnRef idx="0">
      <cs:styleClr val="auto"/>
    </cs:lnRef>
    <cs:fillRef idx="0"/>
    <cs:effectRef idx="0"/>
    <cs:fontRef idx="minor">
      <a:schemeClr val="tx1"/>
    </cs:fontRef>
    <cs:spPr>
      <a:ln w="19050" cap="rnd">
        <a:solidFill>
          <a:schemeClr val="phClr"/>
        </a:solidFill>
        <a:prstDash val="sysDot"/>
      </a:ln>
    </cs:spPr>
  </cs:trendline>
  <cs:trendlineLabel>
    <cs:lnRef idx="0"/>
    <cs:fillRef idx="0"/>
    <cs:effectRef idx="0"/>
    <cs:fontRef idx="minor">
      <a:schemeClr val="tx1">
        <a:lumMod val="65000"/>
        <a:lumOff val="35000"/>
      </a:schemeClr>
    </cs:fontRef>
    <cs:defRPr sz="900" kern="1200"/>
  </cs:trendlineLabel>
  <cs:upBar>
    <cs:lnRef idx="0"/>
    <cs:fillRef idx="0"/>
    <cs:effectRef idx="0"/>
    <cs:fontRef idx="minor">
      <a:schemeClr val="tx1"/>
    </cs:fontRef>
    <cs:spPr>
      <a:solidFill>
        <a:schemeClr val="lt1"/>
      </a:solidFill>
      <a:ln w="9525" cap="flat" cmpd="sng" algn="ctr">
        <a:solidFill>
          <a:schemeClr val="tx1">
            <a:lumMod val="65000"/>
            <a:lumOff val="35000"/>
          </a:schemeClr>
        </a:solidFill>
        <a:round/>
      </a:ln>
    </cs:spPr>
  </cs:upBar>
  <cs:valueAxis>
    <cs:lnRef idx="0"/>
    <cs:fillRef idx="0"/>
    <cs:effectRef idx="0"/>
    <cs:fontRef idx="minor">
      <a:schemeClr val="tx1">
        <a:lumMod val="65000"/>
        <a:lumOff val="35000"/>
      </a:schemeClr>
    </cs:fontRef>
    <cs:spPr>
      <a:ln w="9525" cap="flat" cmpd="sng" algn="ctr">
        <a:solidFill>
          <a:schemeClr val="tx1">
            <a:lumMod val="25000"/>
            <a:lumOff val="75000"/>
          </a:schemeClr>
        </a:solidFill>
        <a:round/>
      </a:ln>
    </cs:spPr>
    <cs:defRPr sz="900" kern="1200"/>
  </cs:valueAxis>
  <cs:wall>
    <cs:lnRef idx="0"/>
    <cs:fillRef idx="0"/>
    <cs:effectRef idx="0"/>
    <cs:fontRef idx="minor">
      <a:schemeClr val="tx1"/>
    </cs:fontRef>
    <cs:spPr>
      <a:noFill/>
      <a:ln>
        <a:noFill/>
      </a:ln>
    </cs:spPr>
  </cs:wall>
</cs:chartStyle>
</file>

<file path=xl/drawings/_rels/drawing1.xml.rels><?xml version="1.0" encoding="UTF-8" standalone="yes"?>
<Relationships xmlns="http://schemas.openxmlformats.org/package/2006/relationships"><Relationship Id="rId2" Type="http://schemas.openxmlformats.org/officeDocument/2006/relationships/chart" Target="../charts/chart2.xml"/><Relationship Id="rId1" Type="http://schemas.openxmlformats.org/officeDocument/2006/relationships/chart" Target="../charts/chart1.xml"/></Relationships>
</file>

<file path=xl/drawings/drawing1.xml><?xml version="1.0" encoding="utf-8"?>
<xdr:wsDr xmlns:xdr="http://schemas.openxmlformats.org/drawingml/2006/spreadsheetDrawing" xmlns:a="http://schemas.openxmlformats.org/drawingml/2006/main">
  <xdr:twoCellAnchor>
    <xdr:from>
      <xdr:col>0</xdr:col>
      <xdr:colOff>22860</xdr:colOff>
      <xdr:row>24</xdr:row>
      <xdr:rowOff>91440</xdr:rowOff>
    </xdr:from>
    <xdr:to>
      <xdr:col>2</xdr:col>
      <xdr:colOff>255270</xdr:colOff>
      <xdr:row>25</xdr:row>
      <xdr:rowOff>160020</xdr:rowOff>
    </xdr:to>
    <xdr:sp macro="" textlink="">
      <xdr:nvSpPr>
        <xdr:cNvPr id="3" name="TextBox 2">
          <a:extLst>
            <a:ext uri="{FF2B5EF4-FFF2-40B4-BE49-F238E27FC236}">
              <a16:creationId xmlns:a16="http://schemas.microsoft.com/office/drawing/2014/main" id="{00000000-0008-0000-0000-000003000000}"/>
            </a:ext>
          </a:extLst>
        </xdr:cNvPr>
        <xdr:cNvSpPr txBox="1"/>
      </xdr:nvSpPr>
      <xdr:spPr>
        <a:xfrm>
          <a:off x="22860" y="4831080"/>
          <a:ext cx="1885950" cy="243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300"/>
            <a:t>Show your work below.</a:t>
          </a:r>
        </a:p>
      </xdr:txBody>
    </xdr:sp>
    <xdr:clientData/>
  </xdr:twoCellAnchor>
  <xdr:twoCellAnchor>
    <xdr:from>
      <xdr:col>3</xdr:col>
      <xdr:colOff>944880</xdr:colOff>
      <xdr:row>2</xdr:row>
      <xdr:rowOff>142876</xdr:rowOff>
    </xdr:from>
    <xdr:to>
      <xdr:col>13</xdr:col>
      <xdr:colOff>352425</xdr:colOff>
      <xdr:row>14</xdr:row>
      <xdr:rowOff>333376</xdr:rowOff>
    </xdr:to>
    <xdr:sp macro="" textlink="">
      <xdr:nvSpPr>
        <xdr:cNvPr id="6" name="TextBox 5" descr="To complete this project step, address the following:&#10;&#10;1. Based on the information provided in the tables on the left, examine the supply and demand graph in the space below. This information is helpful for the client to know  how much oil to produce. The graph shows how prices are set in economic theory. In the &quot;real world,&quot; oil and its derivative products are priced on commodity exchanges. Prices can change in less than a second. The information provided here is approximately four months old.  After you have examined the graph, identify the price and quantity at which equilibrium exists. This information is important for the client to determine the quantity of oil to produce for profit maximization.&#10;&#10;2. The global demand for oil changes with the changes in global economies. As economic activity increases, the global demand for oil increases. For the past several years, the global demand for oil has increased (https://www.iea.org/oilmarketreport/omrpublic/). As the global demand changes, we can observe this change graphically. Looking at the graph in question 2, what is the new point of equilibrium? &#10; &#10;3. What are potential supply and demand risks in the global oil market? Support your statements with research and references.&#10;&#10;Answer in the space below. Be as descriptive as possible and credit any sources you use.&#10;">
          <a:extLst>
            <a:ext uri="{FF2B5EF4-FFF2-40B4-BE49-F238E27FC236}">
              <a16:creationId xmlns:a16="http://schemas.microsoft.com/office/drawing/2014/main" id="{00000000-0008-0000-0000-000006000000}"/>
            </a:ext>
          </a:extLst>
        </xdr:cNvPr>
        <xdr:cNvSpPr txBox="1"/>
      </xdr:nvSpPr>
      <xdr:spPr>
        <a:xfrm>
          <a:off x="4059555" y="485776"/>
          <a:ext cx="8789670" cy="262890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u="sng">
              <a:solidFill>
                <a:schemeClr val="dk1"/>
              </a:solidFill>
              <a:effectLst/>
              <a:latin typeface="+mn-lt"/>
              <a:ea typeface="+mn-ea"/>
              <a:cs typeface="+mn-cs"/>
            </a:rPr>
            <a:t>To complete this project step, address the following</a:t>
          </a:r>
          <a:r>
            <a:rPr lang="en-US" sz="1100">
              <a:solidFill>
                <a:schemeClr val="dk1"/>
              </a:solidFill>
              <a:effectLst/>
              <a:latin typeface="+mn-lt"/>
              <a:ea typeface="+mn-ea"/>
              <a:cs typeface="+mn-cs"/>
            </a:rPr>
            <a:t>:</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1. Based on the information provided in the tables on the left, examine the supply and demand graph in the space below. This information is helpful for the client to know how much oil to produce. The graph shows how prices are set in economic theory. In the "real world," oil and its derivative products are priced on commodity exchanges. Prices can change in less than a second. The information provided here is approximately four months old.  After you have examined the graph, identify the price and quantity at which equilibrium exists. This information is essential for the client to determine the quantity of oil to produce for profit maximization.</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2. The global demand for oil changes with the changes in global economies. As economic activity increases, the global demand for oil increases. For the past several years, the global demand for oil has increased (https://www.iea.org/oilmarketreport/omrpublic/). As global demand changes, we can observe this change graphically. Looking at the graph in question 2, what is the new point of equilibrium? </a:t>
          </a:r>
        </a:p>
        <a:p>
          <a:r>
            <a:rPr lang="en-US" sz="1100">
              <a:solidFill>
                <a:schemeClr val="dk1"/>
              </a:solidFill>
              <a:effectLst/>
              <a:latin typeface="+mn-lt"/>
              <a:ea typeface="+mn-ea"/>
              <a:cs typeface="+mn-cs"/>
            </a:rPr>
            <a:t> </a:t>
          </a:r>
        </a:p>
        <a:p>
          <a:r>
            <a:rPr lang="en-US" sz="1100">
              <a:solidFill>
                <a:schemeClr val="dk1"/>
              </a:solidFill>
              <a:effectLst/>
              <a:latin typeface="+mn-lt"/>
              <a:ea typeface="+mn-ea"/>
              <a:cs typeface="+mn-cs"/>
            </a:rPr>
            <a:t>3. What are the potential supply and demand risks in the global oil market? Support your statements with research and references.</a:t>
          </a:r>
        </a:p>
        <a:p>
          <a:r>
            <a:rPr lang="en-US" sz="1100">
              <a:solidFill>
                <a:schemeClr val="dk1"/>
              </a:solidFill>
              <a:effectLst/>
              <a:latin typeface="+mn-lt"/>
              <a:ea typeface="+mn-ea"/>
              <a:cs typeface="+mn-cs"/>
            </a:rPr>
            <a:t>Answer in the space below. Be as descriptive as possible, and credit any sources you use.</a:t>
          </a:r>
        </a:p>
      </xdr:txBody>
    </xdr:sp>
    <xdr:clientData/>
  </xdr:twoCellAnchor>
  <xdr:twoCellAnchor>
    <xdr:from>
      <xdr:col>0</xdr:col>
      <xdr:colOff>22860</xdr:colOff>
      <xdr:row>24</xdr:row>
      <xdr:rowOff>91440</xdr:rowOff>
    </xdr:from>
    <xdr:to>
      <xdr:col>2</xdr:col>
      <xdr:colOff>255270</xdr:colOff>
      <xdr:row>25</xdr:row>
      <xdr:rowOff>160020</xdr:rowOff>
    </xdr:to>
    <xdr:sp macro="" textlink="">
      <xdr:nvSpPr>
        <xdr:cNvPr id="7" name="TextBox 6">
          <a:extLst>
            <a:ext uri="{FF2B5EF4-FFF2-40B4-BE49-F238E27FC236}">
              <a16:creationId xmlns:a16="http://schemas.microsoft.com/office/drawing/2014/main" id="{00000000-0008-0000-0000-000007000000}"/>
            </a:ext>
          </a:extLst>
        </xdr:cNvPr>
        <xdr:cNvSpPr txBox="1"/>
      </xdr:nvSpPr>
      <xdr:spPr>
        <a:xfrm>
          <a:off x="22860" y="4693920"/>
          <a:ext cx="1885950" cy="24384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300"/>
            <a:t>Show your work below.</a:t>
          </a:r>
        </a:p>
      </xdr:txBody>
    </xdr:sp>
    <xdr:clientData/>
  </xdr:twoCellAnchor>
  <xdr:twoCellAnchor>
    <xdr:from>
      <xdr:col>5</xdr:col>
      <xdr:colOff>409575</xdr:colOff>
      <xdr:row>27</xdr:row>
      <xdr:rowOff>90488</xdr:rowOff>
    </xdr:from>
    <xdr:to>
      <xdr:col>10</xdr:col>
      <xdr:colOff>552450</xdr:colOff>
      <xdr:row>43</xdr:row>
      <xdr:rowOff>90488</xdr:rowOff>
    </xdr:to>
    <xdr:graphicFrame macro="">
      <xdr:nvGraphicFramePr>
        <xdr:cNvPr id="8" name="Chart 7">
          <a:extLst>
            <a:ext uri="{FF2B5EF4-FFF2-40B4-BE49-F238E27FC236}">
              <a16:creationId xmlns:a16="http://schemas.microsoft.com/office/drawing/2014/main" id="{00000000-0008-0000-0000-000008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1"/>
        </a:graphicData>
      </a:graphic>
    </xdr:graphicFrame>
    <xdr:clientData/>
  </xdr:twoCellAnchor>
  <xdr:twoCellAnchor>
    <xdr:from>
      <xdr:col>5</xdr:col>
      <xdr:colOff>381000</xdr:colOff>
      <xdr:row>47</xdr:row>
      <xdr:rowOff>128588</xdr:rowOff>
    </xdr:from>
    <xdr:to>
      <xdr:col>10</xdr:col>
      <xdr:colOff>523875</xdr:colOff>
      <xdr:row>60</xdr:row>
      <xdr:rowOff>52388</xdr:rowOff>
    </xdr:to>
    <xdr:graphicFrame macro="">
      <xdr:nvGraphicFramePr>
        <xdr:cNvPr id="9" name="Chart 8">
          <a:extLst>
            <a:ext uri="{FF2B5EF4-FFF2-40B4-BE49-F238E27FC236}">
              <a16:creationId xmlns:a16="http://schemas.microsoft.com/office/drawing/2014/main" id="{00000000-0008-0000-0000-000009000000}"/>
            </a:ext>
          </a:extLst>
        </xdr:cNvPr>
        <xdr:cNvGraphicFramePr/>
      </xdr:nvGraphicFramePr>
      <xdr:xfrm>
        <a:off x="0" y="0"/>
        <a:ext cx="0" cy="0"/>
      </xdr:xfrm>
      <a:graphic>
        <a:graphicData uri="http://schemas.openxmlformats.org/drawingml/2006/chart">
          <c:chart xmlns:c="http://schemas.openxmlformats.org/drawingml/2006/chart" xmlns:r="http://schemas.openxmlformats.org/officeDocument/2006/relationships" r:id="rId2"/>
        </a:graphicData>
      </a:graphic>
    </xdr:graphicFrame>
    <xdr:clientData/>
  </xdr:twoCellAnchor>
  <xdr:twoCellAnchor>
    <xdr:from>
      <xdr:col>2</xdr:col>
      <xdr:colOff>23812</xdr:colOff>
      <xdr:row>63</xdr:row>
      <xdr:rowOff>95250</xdr:rowOff>
    </xdr:from>
    <xdr:to>
      <xdr:col>8</xdr:col>
      <xdr:colOff>190500</xdr:colOff>
      <xdr:row>86</xdr:row>
      <xdr:rowOff>95250</xdr:rowOff>
    </xdr:to>
    <xdr:sp macro="" textlink="">
      <xdr:nvSpPr>
        <xdr:cNvPr id="2" name="TextBox 1">
          <a:extLst>
            <a:ext uri="{FF2B5EF4-FFF2-40B4-BE49-F238E27FC236}">
              <a16:creationId xmlns:a16="http://schemas.microsoft.com/office/drawing/2014/main" id="{668BEC68-95AB-4113-927A-497C087C3106}"/>
            </a:ext>
          </a:extLst>
        </xdr:cNvPr>
        <xdr:cNvSpPr txBox="1"/>
      </xdr:nvSpPr>
      <xdr:spPr>
        <a:xfrm>
          <a:off x="1690687" y="13799344"/>
          <a:ext cx="5893594" cy="4107656"/>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400">
              <a:solidFill>
                <a:schemeClr val="dk1"/>
              </a:solidFill>
              <a:effectLst/>
              <a:latin typeface="+mn-lt"/>
              <a:ea typeface="+mn-ea"/>
              <a:cs typeface="+mn-cs"/>
            </a:rPr>
            <a:t>Supply and demand determine global oil prices. Geopolitical tensions and terrorism create uncertainties for supply and demand, which lead to higher volatility in oil prices. Given that much of the world’s oil is located in regions that are known to have geopolitical tensions, investors are continually assessing the possibility of future disruptions and their impacts. Events that increase uncertainty or disrupt the supply of oil supplies tend to drive up prices. For instance, oil prices jumped more than $2 a barrel after a United States drone strike neutralize a top Iranian general (Partington, 2020). Even though prices went back down after President Trump's speech deescalated tensions, there is no telling if Iran retaliatory attacks on US bases in Iraq will be the last. </a:t>
          </a:r>
        </a:p>
        <a:p>
          <a:r>
            <a:rPr lang="en-US" sz="1400">
              <a:solidFill>
                <a:schemeClr val="dk1"/>
              </a:solidFill>
              <a:effectLst/>
              <a:latin typeface="+mn-lt"/>
              <a:ea typeface="+mn-ea"/>
              <a:cs typeface="+mn-cs"/>
            </a:rPr>
            <a:t> </a:t>
          </a:r>
        </a:p>
        <a:p>
          <a:r>
            <a:rPr lang="en-US" sz="1200">
              <a:solidFill>
                <a:schemeClr val="dk1"/>
              </a:solidFill>
              <a:effectLst/>
              <a:latin typeface="+mn-lt"/>
              <a:ea typeface="+mn-ea"/>
              <a:cs typeface="+mn-cs"/>
            </a:rPr>
            <a:t> </a:t>
          </a:r>
        </a:p>
        <a:p>
          <a:r>
            <a:rPr lang="en-US" sz="1200">
              <a:solidFill>
                <a:schemeClr val="dk1"/>
              </a:solidFill>
              <a:effectLst/>
              <a:latin typeface="+mn-lt"/>
              <a:ea typeface="+mn-ea"/>
              <a:cs typeface="+mn-cs"/>
            </a:rPr>
            <a:t>Partington, R. (2020, January 3). Oil prices spike after US drone strike kills Iranian general. Retrieved from https://www.theguardian.com/business/2020/jan/03/oil-prices-spike-after-us-drone-strike-kills-iranian-general.</a:t>
          </a:r>
        </a:p>
        <a:p>
          <a:endParaRPr lang="en-US" sz="1100"/>
        </a:p>
      </xdr:txBody>
    </xdr:sp>
    <xdr:clientData/>
  </xdr:twoCellAnchor>
</xdr:wsDr>
</file>

<file path=xl/drawings/drawing2.xml><?xml version="1.0" encoding="utf-8"?>
<xdr:wsDr xmlns:xdr="http://schemas.openxmlformats.org/drawingml/2006/spreadsheetDrawing" xmlns:a="http://schemas.openxmlformats.org/drawingml/2006/main">
  <xdr:twoCellAnchor>
    <xdr:from>
      <xdr:col>0</xdr:col>
      <xdr:colOff>582930</xdr:colOff>
      <xdr:row>1</xdr:row>
      <xdr:rowOff>53340</xdr:rowOff>
    </xdr:from>
    <xdr:to>
      <xdr:col>10</xdr:col>
      <xdr:colOff>0</xdr:colOff>
      <xdr:row>21</xdr:row>
      <xdr:rowOff>144780</xdr:rowOff>
    </xdr:to>
    <xdr:sp macro="" textlink="">
      <xdr:nvSpPr>
        <xdr:cNvPr id="4" name="TextBox 3" descr="Cal Overhaut operates an ExxonMobil gas station franchise in Fitzhugh, MD. The price of gasoline is volatile and varies greatly from day to day. The price per gallon varies based on the seasonal blend of gasoline, which is determined by clean-air requirements. Cal's pricing options are based on the desired profit margin. &#10;&#10;Conventional Gasoline Regular Spot Prices can be found at https://www.eia.gov/dnav/pet/hist/EER_EPMRU_PF4_Y35NY_DPGD.htm.&#10;&#10;Cal recently raised the price of regular gas by 1 cent per gallon from $2.749 to $2.759, and his profit declined. Cal would like you to explain why that happened. &#10;&#10;Cal competes with another gas station accross the street that typically sells regular gas for 2 to 3 cents per gallon less than his station. They are currently selling gasoline for $2.729 per gallon. Recently, regular gasoline for delivery in New York harbor sold for $2.008 per gallon.&#10;&#10;Cal tells you that his gas station has fixed operating costs of about $250 per day.&#10;&#10;To the right are the components that determine the cost of a gallon of regular gasoline to Cal's business. Answer the seven questions below. You are required to use Excel for all calculations.">
          <a:extLst>
            <a:ext uri="{FF2B5EF4-FFF2-40B4-BE49-F238E27FC236}">
              <a16:creationId xmlns:a16="http://schemas.microsoft.com/office/drawing/2014/main" id="{00000000-0008-0000-0100-000004000000}"/>
            </a:ext>
          </a:extLst>
        </xdr:cNvPr>
        <xdr:cNvSpPr txBox="1"/>
      </xdr:nvSpPr>
      <xdr:spPr>
        <a:xfrm>
          <a:off x="582930" y="228600"/>
          <a:ext cx="5909310" cy="236982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Cal Overhaut operates an ExxonMobil gas station franchise in Fitzhugh, MD. The price of gasoline is volatile and varies significantly from day to day. The price per gallon varies based on the seasonal blend of gasoline, which is determined by clean-air requirements. Cal's pricing options are based on the desired profit margin.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Conventional Gasoline Regular Spot Prices can be found at https://www.eia.gov/dnav/pet/hist/EER_EPMRU_PF4_Y35NY_DPGD.htm.</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Cal recently raised the price of regular gas by 1 cent per gallon from $2.749 to $2.759, and his profit declined. Cal would like you to explain why that happened.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Cal competes with another gas station across the street that typically sells regular gas for 2 to 3 cents per gallon less than his station. They are currently selling gasoline for $2.729 per gallon. Recently, regular gasoline for delivery in New York harbor sold for $1.740 per gallon.</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Cal tells you that his gas station has fixed operating costs of about $250 per day.</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To the right are the components that determine the cost of a gallon of regular gasoline to Cal's business.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Answer the seven questions below. You are required to use Excel for all calculations.</a:t>
          </a:r>
        </a:p>
      </xdr:txBody>
    </xdr:sp>
    <xdr:clientData/>
  </xdr:twoCellAnchor>
  <xdr:twoCellAnchor>
    <xdr:from>
      <xdr:col>1</xdr:col>
      <xdr:colOff>0</xdr:colOff>
      <xdr:row>22</xdr:row>
      <xdr:rowOff>125729</xdr:rowOff>
    </xdr:from>
    <xdr:to>
      <xdr:col>10</xdr:col>
      <xdr:colOff>0</xdr:colOff>
      <xdr:row>31</xdr:row>
      <xdr:rowOff>171449</xdr:rowOff>
    </xdr:to>
    <xdr:sp macro="" textlink="">
      <xdr:nvSpPr>
        <xdr:cNvPr id="5" name="TextBox 4" descr="1. Last week, Cal sold an average of 4,000 gallons per day at an average price of $2.749 per gallon. This week, he raised the average price by 1 cent to $2.759 per gallon, and both revenues and profits dropped. His station is now selling an average of 3,600 gallons per day.  Fixed costs of operating the gas station are $250 per day.&#10;&#10;What is the price elasticity of demand?&#10;Can the demand be characterized as price elastic, price inelastic, or neither?&#10;By how much did revenues increase or decrease as a result of the change in price?&#10;By how much did profits increase or decline? (Profits are revenue minus all costs.)&#10;&#10;">
          <a:extLst>
            <a:ext uri="{FF2B5EF4-FFF2-40B4-BE49-F238E27FC236}">
              <a16:creationId xmlns:a16="http://schemas.microsoft.com/office/drawing/2014/main" id="{00000000-0008-0000-0100-000005000000}"/>
            </a:ext>
          </a:extLst>
        </xdr:cNvPr>
        <xdr:cNvSpPr txBox="1"/>
      </xdr:nvSpPr>
      <xdr:spPr>
        <a:xfrm>
          <a:off x="581025" y="4107179"/>
          <a:ext cx="5943600" cy="1674495"/>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1. Last</a:t>
          </a:r>
          <a:r>
            <a:rPr lang="en-US" sz="1100" b="0" i="0" u="none" strike="noStrike" baseline="0">
              <a:solidFill>
                <a:schemeClr val="dk1"/>
              </a:solidFill>
              <a:effectLst/>
              <a:latin typeface="+mn-lt"/>
              <a:ea typeface="+mn-ea"/>
              <a:cs typeface="+mn-cs"/>
            </a:rPr>
            <a:t> week, </a:t>
          </a:r>
          <a:r>
            <a:rPr lang="en-US" sz="1100" b="0" i="0">
              <a:solidFill>
                <a:schemeClr val="dk1"/>
              </a:solidFill>
              <a:effectLst/>
              <a:latin typeface="+mn-lt"/>
              <a:ea typeface="+mn-ea"/>
              <a:cs typeface="+mn-cs"/>
            </a:rPr>
            <a:t>Cal sold an average of 4,000 gallons per day at an average price of $2.749 per gallon.</a:t>
          </a:r>
          <a:r>
            <a:rPr lang="en-US" sz="1100" b="0" i="0" baseline="0">
              <a:solidFill>
                <a:schemeClr val="dk1"/>
              </a:solidFill>
              <a:effectLst/>
              <a:latin typeface="+mn-lt"/>
              <a:ea typeface="+mn-ea"/>
              <a:cs typeface="+mn-cs"/>
            </a:rPr>
            <a:t> This week, h</a:t>
          </a:r>
          <a:r>
            <a:rPr lang="en-US" sz="1100" b="0" i="0">
              <a:solidFill>
                <a:schemeClr val="dk1"/>
              </a:solidFill>
              <a:effectLst/>
              <a:latin typeface="+mn-lt"/>
              <a:ea typeface="+mn-ea"/>
              <a:cs typeface="+mn-cs"/>
            </a:rPr>
            <a:t>e raised the average price by 1 cent to $2.759 per gallon, and both revenues and profits dropped.</a:t>
          </a:r>
          <a:r>
            <a:rPr lang="en-US" sz="1100" b="0" i="0" baseline="0">
              <a:solidFill>
                <a:schemeClr val="dk1"/>
              </a:solidFill>
              <a:effectLst/>
              <a:latin typeface="+mn-lt"/>
              <a:ea typeface="+mn-ea"/>
              <a:cs typeface="+mn-cs"/>
            </a:rPr>
            <a:t> </a:t>
          </a:r>
          <a:r>
            <a:rPr lang="en-US" sz="1100" b="0" i="0">
              <a:solidFill>
                <a:schemeClr val="dk1"/>
              </a:solidFill>
              <a:effectLst/>
              <a:latin typeface="+mn-lt"/>
              <a:ea typeface="+mn-ea"/>
              <a:cs typeface="+mn-cs"/>
            </a:rPr>
            <a:t>His station is now selling an average</a:t>
          </a:r>
          <a:r>
            <a:rPr lang="en-US" sz="1100" b="0" i="0" baseline="0">
              <a:solidFill>
                <a:schemeClr val="dk1"/>
              </a:solidFill>
              <a:effectLst/>
              <a:latin typeface="+mn-lt"/>
              <a:ea typeface="+mn-ea"/>
              <a:cs typeface="+mn-cs"/>
            </a:rPr>
            <a:t> of</a:t>
          </a:r>
          <a:r>
            <a:rPr lang="en-US" sz="1100" b="0" i="0">
              <a:solidFill>
                <a:schemeClr val="dk1"/>
              </a:solidFill>
              <a:effectLst/>
              <a:latin typeface="+mn-lt"/>
              <a:ea typeface="+mn-ea"/>
              <a:cs typeface="+mn-cs"/>
            </a:rPr>
            <a:t> 3,600 gallons per day.  </a:t>
          </a:r>
          <a:r>
            <a:rPr lang="en-US" sz="1100" b="0" i="0" u="none" strike="noStrike">
              <a:solidFill>
                <a:schemeClr val="dk1"/>
              </a:solidFill>
              <a:effectLst/>
              <a:latin typeface="+mn-lt"/>
              <a:ea typeface="+mn-ea"/>
              <a:cs typeface="+mn-cs"/>
            </a:rPr>
            <a:t>F</a:t>
          </a:r>
          <a:r>
            <a:rPr lang="en-US" sz="1100" baseline="0">
              <a:solidFill>
                <a:schemeClr val="dk1"/>
              </a:solidFill>
              <a:effectLst/>
              <a:latin typeface="+mn-lt"/>
              <a:ea typeface="+mn-ea"/>
              <a:cs typeface="+mn-cs"/>
            </a:rPr>
            <a:t>ixed costs of operating the gas station are $250 per day.</a:t>
          </a:r>
          <a:endParaRPr lang="en-US" sz="1100" b="0" i="0" u="none" strike="noStrike">
            <a:solidFill>
              <a:schemeClr val="dk1"/>
            </a:solidFill>
            <a:effectLst/>
            <a:latin typeface="+mn-lt"/>
            <a:ea typeface="+mn-ea"/>
            <a:cs typeface="+mn-cs"/>
          </a:endParaRPr>
        </a:p>
        <a:p>
          <a:endParaRPr lang="en-US" sz="1100" b="0" i="0" u="none" strike="noStrike">
            <a:solidFill>
              <a:schemeClr val="dk1"/>
            </a:solidFill>
            <a:effectLst/>
            <a:latin typeface="+mn-lt"/>
            <a:ea typeface="+mn-ea"/>
            <a:cs typeface="+mn-cs"/>
          </a:endParaRPr>
        </a:p>
        <a:p>
          <a:r>
            <a:rPr lang="en-US" sz="1100">
              <a:solidFill>
                <a:schemeClr val="dk1"/>
              </a:solidFill>
              <a:effectLst/>
              <a:latin typeface="+mn-lt"/>
              <a:ea typeface="+mn-ea"/>
              <a:cs typeface="+mn-cs"/>
            </a:rPr>
            <a:t>What is the price elasticity of demand?</a:t>
          </a:r>
        </a:p>
        <a:p>
          <a:r>
            <a:rPr lang="en-US" sz="1100">
              <a:solidFill>
                <a:schemeClr val="dk1"/>
              </a:solidFill>
              <a:effectLst/>
              <a:latin typeface="+mn-lt"/>
              <a:ea typeface="+mn-ea"/>
              <a:cs typeface="+mn-cs"/>
            </a:rPr>
            <a:t>Can the demand be characterized</a:t>
          </a:r>
          <a:r>
            <a:rPr lang="en-US" sz="1100" baseline="0">
              <a:solidFill>
                <a:schemeClr val="dk1"/>
              </a:solidFill>
              <a:effectLst/>
              <a:latin typeface="+mn-lt"/>
              <a:ea typeface="+mn-ea"/>
              <a:cs typeface="+mn-cs"/>
            </a:rPr>
            <a:t> as price </a:t>
          </a:r>
          <a:r>
            <a:rPr lang="en-US" sz="1100">
              <a:solidFill>
                <a:schemeClr val="dk1"/>
              </a:solidFill>
              <a:effectLst/>
              <a:latin typeface="+mn-lt"/>
              <a:ea typeface="+mn-ea"/>
              <a:cs typeface="+mn-cs"/>
            </a:rPr>
            <a:t>elastic, price inelastic, or neither?</a:t>
          </a:r>
          <a:endParaRPr lang="en-US">
            <a:effectLst/>
          </a:endParaRPr>
        </a:p>
        <a:p>
          <a:r>
            <a:rPr lang="en-US" sz="1100">
              <a:solidFill>
                <a:schemeClr val="dk1"/>
              </a:solidFill>
              <a:effectLst/>
              <a:latin typeface="+mn-lt"/>
              <a:ea typeface="+mn-ea"/>
              <a:cs typeface="+mn-cs"/>
            </a:rPr>
            <a:t>By how</a:t>
          </a:r>
          <a:r>
            <a:rPr lang="en-US" sz="1100" baseline="0">
              <a:solidFill>
                <a:schemeClr val="dk1"/>
              </a:solidFill>
              <a:effectLst/>
              <a:latin typeface="+mn-lt"/>
              <a:ea typeface="+mn-ea"/>
              <a:cs typeface="+mn-cs"/>
            </a:rPr>
            <a:t> much did revenues increase or decrease as a result of the change in price?</a:t>
          </a:r>
          <a:endParaRPr lang="en-US" sz="1100">
            <a:effectLst/>
            <a:latin typeface="+mn-lt"/>
          </a:endParaRPr>
        </a:p>
        <a:p>
          <a:r>
            <a:rPr lang="en-US" sz="1100" baseline="0">
              <a:solidFill>
                <a:schemeClr val="dk1"/>
              </a:solidFill>
              <a:effectLst/>
              <a:latin typeface="+mn-lt"/>
              <a:ea typeface="+mn-ea"/>
              <a:cs typeface="+mn-cs"/>
            </a:rPr>
            <a:t>By how much did profits increase or decline? (</a:t>
          </a:r>
          <a:r>
            <a:rPr lang="en-US" sz="1100">
              <a:solidFill>
                <a:schemeClr val="dk1"/>
              </a:solidFill>
              <a:effectLst/>
              <a:latin typeface="+mn-lt"/>
              <a:ea typeface="+mn-ea"/>
              <a:cs typeface="+mn-cs"/>
            </a:rPr>
            <a:t>Profits are revenue minus all costs.)</a:t>
          </a:r>
          <a:endParaRPr lang="en-US" sz="1100" b="0" i="0" u="none" strike="noStrike">
            <a:solidFill>
              <a:schemeClr val="dk1"/>
            </a:solidFill>
            <a:effectLst/>
            <a:latin typeface="+mn-lt"/>
            <a:ea typeface="+mn-ea"/>
            <a:cs typeface="+mn-cs"/>
          </a:endParaRPr>
        </a:p>
        <a:p>
          <a:endParaRPr lang="en-US">
            <a:effectLst/>
          </a:endParaRPr>
        </a:p>
        <a:p>
          <a:endParaRPr lang="en-US">
            <a:effectLst/>
          </a:endParaRPr>
        </a:p>
        <a:p>
          <a:endParaRPr lang="en-US" sz="1100" b="0" i="0" u="none" strike="noStrike">
            <a:solidFill>
              <a:schemeClr val="dk1"/>
            </a:solidFill>
            <a:effectLst/>
            <a:latin typeface="+mn-lt"/>
            <a:ea typeface="+mn-ea"/>
            <a:cs typeface="+mn-cs"/>
          </a:endParaRPr>
        </a:p>
      </xdr:txBody>
    </xdr:sp>
    <xdr:clientData/>
  </xdr:twoCellAnchor>
  <xdr:twoCellAnchor>
    <xdr:from>
      <xdr:col>1</xdr:col>
      <xdr:colOff>51435</xdr:colOff>
      <xdr:row>98</xdr:row>
      <xdr:rowOff>1904</xdr:rowOff>
    </xdr:from>
    <xdr:to>
      <xdr:col>10</xdr:col>
      <xdr:colOff>0</xdr:colOff>
      <xdr:row>106</xdr:row>
      <xdr:rowOff>95249</xdr:rowOff>
    </xdr:to>
    <xdr:sp macro="" textlink="">
      <xdr:nvSpPr>
        <xdr:cNvPr id="7" name="TextBox 6" descr="6. Next calculate marginal revenue, knowing that it is the difference between the revenue at the price shown and the revenue at 1/400 of a cent less. Calculate 1/400 of a cent as well as the new price. &#10;&#10;Calculate the marginal cost of selling one more gallon at each price.  Prove that MC = $2.649&#10;&#10;Prove to Cal that MR = MC at the maximum profit.&#10;&#10;Complete the table to the right.&#10;">
          <a:extLst>
            <a:ext uri="{FF2B5EF4-FFF2-40B4-BE49-F238E27FC236}">
              <a16:creationId xmlns:a16="http://schemas.microsoft.com/office/drawing/2014/main" id="{00000000-0008-0000-0100-000007000000}"/>
            </a:ext>
          </a:extLst>
        </xdr:cNvPr>
        <xdr:cNvSpPr txBox="1"/>
      </xdr:nvSpPr>
      <xdr:spPr>
        <a:xfrm>
          <a:off x="632460" y="18061304"/>
          <a:ext cx="5892165" cy="1674495"/>
        </a:xfrm>
        <a:prstGeom prst="rect">
          <a:avLst/>
        </a:prstGeom>
        <a:solidFill>
          <a:schemeClr val="accent3">
            <a:lumMod val="20000"/>
            <a:lumOff val="80000"/>
          </a:schemeClr>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6. Next calculate marginal revenue, knowing that it is the difference between the revenue at the price shown and the revenue at 1/400 of a cent less.</a:t>
          </a:r>
          <a:r>
            <a:rPr lang="en-US" sz="1100" b="0" i="0" u="none" strike="noStrike" baseline="0">
              <a:solidFill>
                <a:schemeClr val="dk1"/>
              </a:solidFill>
              <a:effectLst/>
              <a:latin typeface="+mn-lt"/>
              <a:ea typeface="+mn-ea"/>
              <a:cs typeface="+mn-cs"/>
            </a:rPr>
            <a:t> Calculate 1/400 of a cent as well as the new price. </a:t>
          </a:r>
        </a:p>
        <a:p>
          <a:endParaRPr lang="en-US" sz="1100" b="0" i="0" u="none" strike="noStrike" baseline="0">
            <a:solidFill>
              <a:schemeClr val="dk1"/>
            </a:solidFill>
            <a:effectLst/>
            <a:latin typeface="+mn-lt"/>
            <a:ea typeface="+mn-ea"/>
            <a:cs typeface="+mn-cs"/>
          </a:endParaRPr>
        </a:p>
        <a:p>
          <a:r>
            <a:rPr lang="en-US" sz="1100" b="0" i="0" baseline="0">
              <a:solidFill>
                <a:schemeClr val="dk1"/>
              </a:solidFill>
              <a:effectLst/>
              <a:latin typeface="+mn-lt"/>
              <a:ea typeface="+mn-ea"/>
              <a:cs typeface="+mn-cs"/>
            </a:rPr>
            <a:t>Calculate the marginal cost of selling one more gallon at each price.  Prove that MC = $2.649</a:t>
          </a:r>
          <a:endParaRPr lang="en-US">
            <a:effectLst/>
          </a:endParaRPr>
        </a:p>
        <a:p>
          <a:endParaRPr lang="en-US" sz="1100" b="0" i="0" baseline="0">
            <a:solidFill>
              <a:schemeClr val="dk1"/>
            </a:solidFill>
            <a:effectLst/>
            <a:latin typeface="+mn-lt"/>
            <a:ea typeface="+mn-ea"/>
            <a:cs typeface="+mn-cs"/>
          </a:endParaRPr>
        </a:p>
        <a:p>
          <a:r>
            <a:rPr lang="en-US" sz="1100" b="0" i="0" baseline="0">
              <a:solidFill>
                <a:schemeClr val="dk1"/>
              </a:solidFill>
              <a:effectLst/>
              <a:latin typeface="+mn-lt"/>
              <a:ea typeface="+mn-ea"/>
              <a:cs typeface="+mn-cs"/>
            </a:rPr>
            <a:t>Prove to Cal that MR = MC at the maximum profit.</a:t>
          </a:r>
          <a:endParaRPr lang="en-US">
            <a:effectLst/>
          </a:endParaRPr>
        </a:p>
        <a:p>
          <a:endParaRPr lang="en-US" sz="1100" b="0" i="0" baseline="0">
            <a:solidFill>
              <a:schemeClr val="dk1"/>
            </a:solidFill>
            <a:effectLst/>
            <a:latin typeface="+mn-lt"/>
            <a:ea typeface="+mn-ea"/>
            <a:cs typeface="+mn-cs"/>
          </a:endParaRPr>
        </a:p>
        <a:p>
          <a:r>
            <a:rPr lang="en-US" sz="1100" b="0" i="0" baseline="0">
              <a:solidFill>
                <a:schemeClr val="dk1"/>
              </a:solidFill>
              <a:effectLst/>
              <a:latin typeface="+mn-lt"/>
              <a:ea typeface="+mn-ea"/>
              <a:cs typeface="+mn-cs"/>
            </a:rPr>
            <a:t>Complete the table to the right.</a:t>
          </a:r>
          <a:endParaRPr lang="en-US">
            <a:effectLst/>
          </a:endParaRPr>
        </a:p>
      </xdr:txBody>
    </xdr:sp>
    <xdr:clientData/>
  </xdr:twoCellAnchor>
  <xdr:twoCellAnchor>
    <xdr:from>
      <xdr:col>1</xdr:col>
      <xdr:colOff>99060</xdr:colOff>
      <xdr:row>116</xdr:row>
      <xdr:rowOff>17145</xdr:rowOff>
    </xdr:from>
    <xdr:to>
      <xdr:col>10</xdr:col>
      <xdr:colOff>0</xdr:colOff>
      <xdr:row>118</xdr:row>
      <xdr:rowOff>45720</xdr:rowOff>
    </xdr:to>
    <xdr:sp macro="" textlink="">
      <xdr:nvSpPr>
        <xdr:cNvPr id="8" name="TextBox 7" descr="7. Does MC = MR at the maximum profit point? &#10;">
          <a:extLst>
            <a:ext uri="{FF2B5EF4-FFF2-40B4-BE49-F238E27FC236}">
              <a16:creationId xmlns:a16="http://schemas.microsoft.com/office/drawing/2014/main" id="{00000000-0008-0000-0100-000008000000}"/>
            </a:ext>
          </a:extLst>
        </xdr:cNvPr>
        <xdr:cNvSpPr txBox="1"/>
      </xdr:nvSpPr>
      <xdr:spPr>
        <a:xfrm>
          <a:off x="693420" y="14167485"/>
          <a:ext cx="5798820" cy="379095"/>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u="none" strike="noStrike">
              <a:solidFill>
                <a:schemeClr val="dk1"/>
              </a:solidFill>
              <a:effectLst/>
              <a:latin typeface="+mn-lt"/>
              <a:ea typeface="+mn-ea"/>
              <a:cs typeface="+mn-cs"/>
            </a:rPr>
            <a:t>7. Does MC = MR at the maximum profit point?</a:t>
          </a:r>
          <a:r>
            <a:rPr lang="en-US"/>
            <a:t> </a:t>
          </a:r>
          <a:endParaRPr lang="en-US" sz="1100"/>
        </a:p>
      </xdr:txBody>
    </xdr:sp>
    <xdr:clientData/>
  </xdr:twoCellAnchor>
  <xdr:twoCellAnchor>
    <xdr:from>
      <xdr:col>0</xdr:col>
      <xdr:colOff>579120</xdr:colOff>
      <xdr:row>39</xdr:row>
      <xdr:rowOff>144780</xdr:rowOff>
    </xdr:from>
    <xdr:to>
      <xdr:col>10</xdr:col>
      <xdr:colOff>0</xdr:colOff>
      <xdr:row>48</xdr:row>
      <xdr:rowOff>76200</xdr:rowOff>
    </xdr:to>
    <xdr:sp macro="" textlink="">
      <xdr:nvSpPr>
        <xdr:cNvPr id="2" name="TextBox 1" descr="2. After seeing your analysis, Cal decides to lower the price of gas to $2.739 per gallon. After this change, the volume sold increased to 4,400 gallons per day. He asks you to measure his business gains or losses as a result of this price change. Fixed costs are $250 per day.&#10;&#10;What is the price elasticity of demand?&#10;Can the demand be characterized as price elastic, price inelastic, or neither?&#10;By how much did revenues increase or decrease as a result of the change in price?&#10;By how much did profits increase or decline? (Profits are revenue minus all costs.)&#10;">
          <a:extLst>
            <a:ext uri="{FF2B5EF4-FFF2-40B4-BE49-F238E27FC236}">
              <a16:creationId xmlns:a16="http://schemas.microsoft.com/office/drawing/2014/main" id="{00000000-0008-0000-0100-000002000000}"/>
            </a:ext>
          </a:extLst>
        </xdr:cNvPr>
        <xdr:cNvSpPr txBox="1"/>
      </xdr:nvSpPr>
      <xdr:spPr>
        <a:xfrm>
          <a:off x="579120" y="5574030"/>
          <a:ext cx="5945505" cy="1560195"/>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effectLst/>
              <a:latin typeface="+mn-lt"/>
              <a:ea typeface="+mn-ea"/>
              <a:cs typeface="+mn-cs"/>
            </a:rPr>
            <a:t>2. After seeing your analysis, Cal decides to lower the price of gas to $2.739 per gallon.</a:t>
          </a:r>
          <a:r>
            <a:rPr lang="en-US" sz="1100">
              <a:solidFill>
                <a:schemeClr val="dk1"/>
              </a:solidFill>
              <a:effectLst/>
              <a:latin typeface="+mn-lt"/>
              <a:ea typeface="+mn-ea"/>
              <a:cs typeface="+mn-cs"/>
            </a:rPr>
            <a:t> </a:t>
          </a:r>
          <a:r>
            <a:rPr lang="en-US" sz="1100" b="0" i="0">
              <a:solidFill>
                <a:schemeClr val="dk1"/>
              </a:solidFill>
              <a:effectLst/>
              <a:latin typeface="+mn-lt"/>
              <a:ea typeface="+mn-ea"/>
              <a:cs typeface="+mn-cs"/>
            </a:rPr>
            <a:t>Afte</a:t>
          </a:r>
          <a:r>
            <a:rPr lang="en-US" sz="1100" b="0" i="0" baseline="0">
              <a:solidFill>
                <a:schemeClr val="dk1"/>
              </a:solidFill>
              <a:effectLst/>
              <a:latin typeface="+mn-lt"/>
              <a:ea typeface="+mn-ea"/>
              <a:cs typeface="+mn-cs"/>
            </a:rPr>
            <a:t>r this change, the v</a:t>
          </a:r>
          <a:r>
            <a:rPr lang="en-US" sz="1100" b="0" i="0">
              <a:solidFill>
                <a:schemeClr val="dk1"/>
              </a:solidFill>
              <a:effectLst/>
              <a:latin typeface="+mn-lt"/>
              <a:ea typeface="+mn-ea"/>
              <a:cs typeface="+mn-cs"/>
            </a:rPr>
            <a:t>olume sold increased to 4,400 gallons per day.</a:t>
          </a:r>
          <a:r>
            <a:rPr lang="en-US" sz="1100">
              <a:solidFill>
                <a:schemeClr val="dk1"/>
              </a:solidFill>
              <a:effectLst/>
              <a:latin typeface="+mn-lt"/>
              <a:ea typeface="+mn-ea"/>
              <a:cs typeface="+mn-cs"/>
            </a:rPr>
            <a:t> </a:t>
          </a:r>
          <a:r>
            <a:rPr lang="en-US" sz="1100" b="0" i="0">
              <a:solidFill>
                <a:schemeClr val="dk1"/>
              </a:solidFill>
              <a:effectLst/>
              <a:latin typeface="+mn-lt"/>
              <a:ea typeface="+mn-ea"/>
              <a:cs typeface="+mn-cs"/>
            </a:rPr>
            <a:t>He asks you to measure his business gains or losses as a result of this price change.</a:t>
          </a:r>
          <a:r>
            <a:rPr lang="en-US" sz="1100" b="0" i="0" baseline="0">
              <a:solidFill>
                <a:schemeClr val="dk1"/>
              </a:solidFill>
              <a:effectLst/>
              <a:latin typeface="+mn-lt"/>
              <a:ea typeface="+mn-ea"/>
              <a:cs typeface="+mn-cs"/>
            </a:rPr>
            <a:t> </a:t>
          </a:r>
          <a:r>
            <a:rPr lang="en-US" sz="1100" b="0" i="0">
              <a:solidFill>
                <a:schemeClr val="dk1"/>
              </a:solidFill>
              <a:effectLst/>
              <a:latin typeface="+mn-lt"/>
              <a:ea typeface="+mn-ea"/>
              <a:cs typeface="+mn-cs"/>
            </a:rPr>
            <a:t>F</a:t>
          </a:r>
          <a:r>
            <a:rPr lang="en-US" sz="1100" baseline="0">
              <a:solidFill>
                <a:schemeClr val="dk1"/>
              </a:solidFill>
              <a:effectLst/>
              <a:latin typeface="+mn-lt"/>
              <a:ea typeface="+mn-ea"/>
              <a:cs typeface="+mn-cs"/>
            </a:rPr>
            <a:t>ixed costs are $250 per day.</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What is the price elasticity of demand?</a:t>
          </a:r>
          <a:endParaRPr lang="en-US">
            <a:effectLst/>
          </a:endParaRPr>
        </a:p>
        <a:p>
          <a:r>
            <a:rPr lang="en-US" sz="1100">
              <a:solidFill>
                <a:schemeClr val="dk1"/>
              </a:solidFill>
              <a:effectLst/>
              <a:latin typeface="+mn-lt"/>
              <a:ea typeface="+mn-ea"/>
              <a:cs typeface="+mn-cs"/>
            </a:rPr>
            <a:t>Can the demand be characterized</a:t>
          </a:r>
          <a:r>
            <a:rPr lang="en-US" sz="1100" baseline="0">
              <a:solidFill>
                <a:schemeClr val="dk1"/>
              </a:solidFill>
              <a:effectLst/>
              <a:latin typeface="+mn-lt"/>
              <a:ea typeface="+mn-ea"/>
              <a:cs typeface="+mn-cs"/>
            </a:rPr>
            <a:t> as price </a:t>
          </a:r>
          <a:r>
            <a:rPr lang="en-US" sz="1100">
              <a:solidFill>
                <a:schemeClr val="dk1"/>
              </a:solidFill>
              <a:effectLst/>
              <a:latin typeface="+mn-lt"/>
              <a:ea typeface="+mn-ea"/>
              <a:cs typeface="+mn-cs"/>
            </a:rPr>
            <a:t>elastic, price inelastic, or neither?</a:t>
          </a:r>
          <a:endParaRPr lang="en-US">
            <a:effectLst/>
          </a:endParaRPr>
        </a:p>
        <a:p>
          <a:r>
            <a:rPr lang="en-US" sz="1100">
              <a:solidFill>
                <a:schemeClr val="dk1"/>
              </a:solidFill>
              <a:effectLst/>
              <a:latin typeface="+mn-lt"/>
              <a:ea typeface="+mn-ea"/>
              <a:cs typeface="+mn-cs"/>
            </a:rPr>
            <a:t>By how</a:t>
          </a:r>
          <a:r>
            <a:rPr lang="en-US" sz="1100" baseline="0">
              <a:solidFill>
                <a:schemeClr val="dk1"/>
              </a:solidFill>
              <a:effectLst/>
              <a:latin typeface="+mn-lt"/>
              <a:ea typeface="+mn-ea"/>
              <a:cs typeface="+mn-cs"/>
            </a:rPr>
            <a:t> much did revenues increase or decrease as a result of the change in price?</a:t>
          </a:r>
          <a:endParaRPr lang="en-US">
            <a:effectLst/>
          </a:endParaRPr>
        </a:p>
        <a:p>
          <a:r>
            <a:rPr lang="en-US" sz="1100" baseline="0">
              <a:solidFill>
                <a:schemeClr val="dk1"/>
              </a:solidFill>
              <a:effectLst/>
              <a:latin typeface="+mn-lt"/>
              <a:ea typeface="+mn-ea"/>
              <a:cs typeface="+mn-cs"/>
            </a:rPr>
            <a:t>By how much did profits increase or decline? (</a:t>
          </a:r>
          <a:r>
            <a:rPr lang="en-US" sz="1100">
              <a:solidFill>
                <a:schemeClr val="dk1"/>
              </a:solidFill>
              <a:effectLst/>
              <a:latin typeface="+mn-lt"/>
              <a:ea typeface="+mn-ea"/>
              <a:cs typeface="+mn-cs"/>
            </a:rPr>
            <a:t>Profits are revenue minus all costs.)</a:t>
          </a:r>
          <a:endParaRPr lang="en-US">
            <a:effectLst/>
          </a:endParaRPr>
        </a:p>
      </xdr:txBody>
    </xdr:sp>
    <xdr:clientData/>
  </xdr:twoCellAnchor>
  <xdr:twoCellAnchor>
    <xdr:from>
      <xdr:col>1</xdr:col>
      <xdr:colOff>15240</xdr:colOff>
      <xdr:row>56</xdr:row>
      <xdr:rowOff>53341</xdr:rowOff>
    </xdr:from>
    <xdr:to>
      <xdr:col>10</xdr:col>
      <xdr:colOff>0</xdr:colOff>
      <xdr:row>66</xdr:row>
      <xdr:rowOff>0</xdr:rowOff>
    </xdr:to>
    <xdr:sp macro="" textlink="">
      <xdr:nvSpPr>
        <xdr:cNvPr id="3" name="TextBox 2" descr="3. After seeing the result (from question 2), Cal decides to lower his price once again to $2.729 per gallon. Once again, volume sold increases and settles at 4,800 gallons per day. He is worried that any further price cut will cause the discount station across the street to also lower it price.&#10;&#10;What is the price elasticity of demand?&#10;Can the demand be characterized as price elastic, price inelastic, or neither?&#10;By how much did revenues increase or decrease as a result of the change in price?&#10;By how much did profits increase or decline? (Profits are revenue minus all costs.)&#10;">
          <a:extLst>
            <a:ext uri="{FF2B5EF4-FFF2-40B4-BE49-F238E27FC236}">
              <a16:creationId xmlns:a16="http://schemas.microsoft.com/office/drawing/2014/main" id="{00000000-0008-0000-0100-000003000000}"/>
            </a:ext>
          </a:extLst>
        </xdr:cNvPr>
        <xdr:cNvSpPr txBox="1"/>
      </xdr:nvSpPr>
      <xdr:spPr>
        <a:xfrm>
          <a:off x="609600" y="9517381"/>
          <a:ext cx="6080760" cy="1699259"/>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b="0" i="0">
              <a:solidFill>
                <a:schemeClr val="dk1"/>
              </a:solidFill>
              <a:effectLst/>
              <a:latin typeface="+mn-lt"/>
              <a:ea typeface="+mn-ea"/>
              <a:cs typeface="+mn-cs"/>
            </a:rPr>
            <a:t>3. After seeing the result (from question 2), Cal decided to lower his price once again to $2.729 per gallon.</a:t>
          </a:r>
          <a:r>
            <a:rPr lang="en-US" sz="1100">
              <a:solidFill>
                <a:schemeClr val="dk1"/>
              </a:solidFill>
              <a:effectLst/>
              <a:latin typeface="+mn-lt"/>
              <a:ea typeface="+mn-ea"/>
              <a:cs typeface="+mn-cs"/>
            </a:rPr>
            <a:t> </a:t>
          </a:r>
          <a:r>
            <a:rPr lang="en-US" sz="1100" b="0" i="0">
              <a:solidFill>
                <a:schemeClr val="dk1"/>
              </a:solidFill>
              <a:effectLst/>
              <a:latin typeface="+mn-lt"/>
              <a:ea typeface="+mn-ea"/>
              <a:cs typeface="+mn-cs"/>
            </a:rPr>
            <a:t>Once again, volume sold increases and settles at</a:t>
          </a:r>
          <a:r>
            <a:rPr lang="en-US" sz="1100" b="0" i="0" baseline="0">
              <a:solidFill>
                <a:schemeClr val="dk1"/>
              </a:solidFill>
              <a:effectLst/>
              <a:latin typeface="+mn-lt"/>
              <a:ea typeface="+mn-ea"/>
              <a:cs typeface="+mn-cs"/>
            </a:rPr>
            <a:t> </a:t>
          </a:r>
          <a:r>
            <a:rPr lang="en-US" sz="1100" b="0" i="0">
              <a:solidFill>
                <a:schemeClr val="dk1"/>
              </a:solidFill>
              <a:effectLst/>
              <a:latin typeface="+mn-lt"/>
              <a:ea typeface="+mn-ea"/>
              <a:cs typeface="+mn-cs"/>
            </a:rPr>
            <a:t>4,800 gallons per day.</a:t>
          </a:r>
          <a:r>
            <a:rPr lang="en-US" sz="1100" b="0" i="0" baseline="0">
              <a:solidFill>
                <a:schemeClr val="dk1"/>
              </a:solidFill>
              <a:effectLst/>
              <a:latin typeface="+mn-lt"/>
              <a:ea typeface="+mn-ea"/>
              <a:cs typeface="+mn-cs"/>
            </a:rPr>
            <a:t> </a:t>
          </a:r>
          <a:r>
            <a:rPr lang="en-US" sz="1100" b="0" i="0">
              <a:solidFill>
                <a:schemeClr val="dk1"/>
              </a:solidFill>
              <a:effectLst/>
              <a:latin typeface="+mn-lt"/>
              <a:ea typeface="+mn-ea"/>
              <a:cs typeface="+mn-cs"/>
            </a:rPr>
            <a:t>He is worried that any further</a:t>
          </a:r>
          <a:r>
            <a:rPr lang="en-US" sz="1100" b="0" i="0" baseline="0">
              <a:solidFill>
                <a:schemeClr val="dk1"/>
              </a:solidFill>
              <a:effectLst/>
              <a:latin typeface="+mn-lt"/>
              <a:ea typeface="+mn-ea"/>
              <a:cs typeface="+mn-cs"/>
            </a:rPr>
            <a:t> </a:t>
          </a:r>
          <a:r>
            <a:rPr lang="en-US" sz="1100" b="0" i="0">
              <a:solidFill>
                <a:schemeClr val="dk1"/>
              </a:solidFill>
              <a:effectLst/>
              <a:latin typeface="+mn-lt"/>
              <a:ea typeface="+mn-ea"/>
              <a:cs typeface="+mn-cs"/>
            </a:rPr>
            <a:t>price cut will cause the discount station</a:t>
          </a:r>
          <a:r>
            <a:rPr lang="en-US" sz="1100" b="0" i="0" baseline="0">
              <a:solidFill>
                <a:schemeClr val="dk1"/>
              </a:solidFill>
              <a:effectLst/>
              <a:latin typeface="+mn-lt"/>
              <a:ea typeface="+mn-ea"/>
              <a:cs typeface="+mn-cs"/>
            </a:rPr>
            <a:t> across the street</a:t>
          </a:r>
          <a:r>
            <a:rPr lang="en-US" sz="1100" b="0" i="0">
              <a:solidFill>
                <a:schemeClr val="dk1"/>
              </a:solidFill>
              <a:effectLst/>
              <a:latin typeface="+mn-lt"/>
              <a:ea typeface="+mn-ea"/>
              <a:cs typeface="+mn-cs"/>
            </a:rPr>
            <a:t> to also lower its price.</a:t>
          </a:r>
          <a:endParaRPr lang="en-US">
            <a:effectLst/>
          </a:endParaRP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What is the price elasticity of demand?</a:t>
          </a:r>
          <a:endParaRPr lang="en-US">
            <a:effectLst/>
          </a:endParaRPr>
        </a:p>
        <a:p>
          <a:r>
            <a:rPr lang="en-US" sz="1100">
              <a:solidFill>
                <a:schemeClr val="dk1"/>
              </a:solidFill>
              <a:effectLst/>
              <a:latin typeface="+mn-lt"/>
              <a:ea typeface="+mn-ea"/>
              <a:cs typeface="+mn-cs"/>
            </a:rPr>
            <a:t>Can the demand be characterized</a:t>
          </a:r>
          <a:r>
            <a:rPr lang="en-US" sz="1100" baseline="0">
              <a:solidFill>
                <a:schemeClr val="dk1"/>
              </a:solidFill>
              <a:effectLst/>
              <a:latin typeface="+mn-lt"/>
              <a:ea typeface="+mn-ea"/>
              <a:cs typeface="+mn-cs"/>
            </a:rPr>
            <a:t> as price </a:t>
          </a:r>
          <a:r>
            <a:rPr lang="en-US" sz="1100">
              <a:solidFill>
                <a:schemeClr val="dk1"/>
              </a:solidFill>
              <a:effectLst/>
              <a:latin typeface="+mn-lt"/>
              <a:ea typeface="+mn-ea"/>
              <a:cs typeface="+mn-cs"/>
            </a:rPr>
            <a:t>elastic, price inelastic, or neither?</a:t>
          </a:r>
          <a:endParaRPr lang="en-US">
            <a:effectLst/>
          </a:endParaRPr>
        </a:p>
        <a:p>
          <a:r>
            <a:rPr lang="en-US" sz="1100">
              <a:solidFill>
                <a:schemeClr val="dk1"/>
              </a:solidFill>
              <a:effectLst/>
              <a:latin typeface="+mn-lt"/>
              <a:ea typeface="+mn-ea"/>
              <a:cs typeface="+mn-cs"/>
            </a:rPr>
            <a:t>By how</a:t>
          </a:r>
          <a:r>
            <a:rPr lang="en-US" sz="1100" baseline="0">
              <a:solidFill>
                <a:schemeClr val="dk1"/>
              </a:solidFill>
              <a:effectLst/>
              <a:latin typeface="+mn-lt"/>
              <a:ea typeface="+mn-ea"/>
              <a:cs typeface="+mn-cs"/>
            </a:rPr>
            <a:t> much did revenues increase or decrease as a result of the change in price?</a:t>
          </a:r>
          <a:endParaRPr lang="en-US">
            <a:effectLst/>
          </a:endParaRPr>
        </a:p>
        <a:p>
          <a:r>
            <a:rPr lang="en-US" sz="1100" baseline="0">
              <a:solidFill>
                <a:schemeClr val="dk1"/>
              </a:solidFill>
              <a:effectLst/>
              <a:latin typeface="+mn-lt"/>
              <a:ea typeface="+mn-ea"/>
              <a:cs typeface="+mn-cs"/>
            </a:rPr>
            <a:t>By how much did profits increase or decline? (</a:t>
          </a:r>
          <a:r>
            <a:rPr lang="en-US" sz="1100">
              <a:solidFill>
                <a:schemeClr val="dk1"/>
              </a:solidFill>
              <a:effectLst/>
              <a:latin typeface="+mn-lt"/>
              <a:ea typeface="+mn-ea"/>
              <a:cs typeface="+mn-cs"/>
            </a:rPr>
            <a:t>Profits are revenue minus all costs.)</a:t>
          </a:r>
          <a:endParaRPr lang="en-US">
            <a:effectLst/>
          </a:endParaRPr>
        </a:p>
      </xdr:txBody>
    </xdr:sp>
    <xdr:clientData/>
  </xdr:twoCellAnchor>
  <xdr:twoCellAnchor>
    <xdr:from>
      <xdr:col>1</xdr:col>
      <xdr:colOff>30480</xdr:colOff>
      <xdr:row>73</xdr:row>
      <xdr:rowOff>114300</xdr:rowOff>
    </xdr:from>
    <xdr:to>
      <xdr:col>10</xdr:col>
      <xdr:colOff>0</xdr:colOff>
      <xdr:row>91</xdr:row>
      <xdr:rowOff>15240</xdr:rowOff>
    </xdr:to>
    <xdr:sp macro="" textlink="">
      <xdr:nvSpPr>
        <xdr:cNvPr id="6" name="TextBox 5" descr="4. Cal's son is studying in the MBA program at UMUC. He tells his father that profit maximization occurs when marginal cost (MC) = marginal revenue (MR). Cal understands that his marginal cost is the same as his variable cost, or $2.649 per gallon. Technically, marginal cost is the added cost from selling one more gallon.&#10;&#10;Cal asks you for a chart to show how profits vary with sales volume, assuming that he sells an additional 400 gallons for each 1 cent decrease in price.  Also, he wants to know by how much he can lower his price without losing money.  &#10;&#10;Given that you know the price and quantity of gallons sold so far, and that Cal's cost per gallon is $2.649 per gallon and his fixed cost is $250 per day, complete the table to the right.&#10;">
          <a:extLst>
            <a:ext uri="{FF2B5EF4-FFF2-40B4-BE49-F238E27FC236}">
              <a16:creationId xmlns:a16="http://schemas.microsoft.com/office/drawing/2014/main" id="{00000000-0008-0000-0100-000006000000}"/>
            </a:ext>
          </a:extLst>
        </xdr:cNvPr>
        <xdr:cNvSpPr txBox="1"/>
      </xdr:nvSpPr>
      <xdr:spPr>
        <a:xfrm>
          <a:off x="624840" y="12733020"/>
          <a:ext cx="6065520" cy="358902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t"/>
        <a:lstStyle/>
        <a:p>
          <a:r>
            <a:rPr lang="en-US" sz="1100">
              <a:solidFill>
                <a:schemeClr val="dk1"/>
              </a:solidFill>
              <a:effectLst/>
              <a:latin typeface="+mn-lt"/>
              <a:ea typeface="+mn-ea"/>
              <a:cs typeface="+mn-cs"/>
            </a:rPr>
            <a:t>4. Cal's son is studying in the MBA program at UMUC. He tells his father that profit maximization occurs when the marginal cost (MC) = marginal revenue (MR). Cal understands that his marginal cost is the same as his variable cost or $2.649 per gallon. Technically, marginal cost is the added cost from selling one more gallon.</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Cal asks you for a chart to show how profits vary with sales volume, assuming that he sells an additional 400 gallons for each 1 cent decrease in price.  Also, he wants to know how much he can lower his price without losing money.  </a:t>
          </a:r>
        </a:p>
        <a:p>
          <a:endParaRPr lang="en-US" sz="1100">
            <a:solidFill>
              <a:schemeClr val="dk1"/>
            </a:solidFill>
            <a:effectLst/>
            <a:latin typeface="+mn-lt"/>
            <a:ea typeface="+mn-ea"/>
            <a:cs typeface="+mn-cs"/>
          </a:endParaRPr>
        </a:p>
        <a:p>
          <a:r>
            <a:rPr lang="en-US" sz="1100">
              <a:solidFill>
                <a:schemeClr val="dk1"/>
              </a:solidFill>
              <a:effectLst/>
              <a:latin typeface="+mn-lt"/>
              <a:ea typeface="+mn-ea"/>
              <a:cs typeface="+mn-cs"/>
            </a:rPr>
            <a:t>Given that you know the price and quantity of gallons sold so far, and that Cal's cost per gallon is $2.649 per gallon and his fixed cost is $250 per day, complete the table to the right.</a:t>
          </a:r>
        </a:p>
      </xdr:txBody>
    </xdr:sp>
    <xdr:clientData/>
  </xdr:twoCellAnchor>
  <xdr:twoCellAnchor>
    <xdr:from>
      <xdr:col>1</xdr:col>
      <xdr:colOff>45720</xdr:colOff>
      <xdr:row>93</xdr:row>
      <xdr:rowOff>106680</xdr:rowOff>
    </xdr:from>
    <xdr:to>
      <xdr:col>10</xdr:col>
      <xdr:colOff>7620</xdr:colOff>
      <xdr:row>96</xdr:row>
      <xdr:rowOff>76200</xdr:rowOff>
    </xdr:to>
    <xdr:sp macro="" textlink="">
      <xdr:nvSpPr>
        <xdr:cNvPr id="9" name="TextBox 8" descr="5. Once you calculate total profit, what is the profit maximizing price? &#10;">
          <a:extLst>
            <a:ext uri="{FF2B5EF4-FFF2-40B4-BE49-F238E27FC236}">
              <a16:creationId xmlns:a16="http://schemas.microsoft.com/office/drawing/2014/main" id="{00000000-0008-0000-0100-000009000000}"/>
            </a:ext>
          </a:extLst>
        </xdr:cNvPr>
        <xdr:cNvSpPr txBox="1"/>
      </xdr:nvSpPr>
      <xdr:spPr>
        <a:xfrm>
          <a:off x="640080" y="10675620"/>
          <a:ext cx="5859780" cy="495300"/>
        </a:xfrm>
        <a:prstGeom prst="rect">
          <a:avLst/>
        </a:prstGeom>
        <a:solidFill>
          <a:schemeClr val="bg2"/>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clip" horzOverflow="clip" wrap="square" rtlCol="0" anchor="ctr"/>
        <a:lstStyle/>
        <a:p>
          <a:pPr marL="0" marR="0" lvl="0" indent="0" defTabSz="914400" eaLnBrk="1" fontAlgn="auto" latinLnBrk="0" hangingPunct="1">
            <a:lnSpc>
              <a:spcPct val="100000"/>
            </a:lnSpc>
            <a:spcBef>
              <a:spcPts val="0"/>
            </a:spcBef>
            <a:spcAft>
              <a:spcPts val="0"/>
            </a:spcAft>
            <a:buClrTx/>
            <a:buSzTx/>
            <a:buFontTx/>
            <a:buNone/>
            <a:tabLst/>
            <a:defRPr/>
          </a:pPr>
          <a:r>
            <a:rPr lang="en-US" sz="1100" b="0" i="0">
              <a:solidFill>
                <a:schemeClr val="dk1"/>
              </a:solidFill>
              <a:effectLst/>
              <a:latin typeface="+mn-lt"/>
              <a:ea typeface="+mn-ea"/>
              <a:cs typeface="+mn-cs"/>
            </a:rPr>
            <a:t>5. Once you calculate total profit, what is the profit-maximizing price?</a:t>
          </a:r>
          <a:r>
            <a:rPr lang="en-US" sz="1100">
              <a:solidFill>
                <a:schemeClr val="dk1"/>
              </a:solidFill>
              <a:effectLst/>
              <a:latin typeface="+mn-lt"/>
              <a:ea typeface="+mn-ea"/>
              <a:cs typeface="+mn-cs"/>
            </a:rPr>
            <a:t> </a:t>
          </a:r>
          <a:endParaRPr lang="en-US">
            <a:effectLst/>
          </a:endParaRPr>
        </a:p>
        <a:p>
          <a:endParaRPr lang="en-US" sz="1100"/>
        </a:p>
      </xdr:txBody>
    </xdr:sp>
    <xdr:clientData/>
  </xdr:twoCellAnchor>
</xdr:wsDr>
</file>

<file path=xl/persons/person.xml><?xml version="1.0" encoding="utf-8"?>
<personList xmlns="http://schemas.microsoft.com/office/spreadsheetml/2018/threadedcomments" xmlns:x="http://schemas.openxmlformats.org/spreadsheetml/2006/main">
  <person displayName="Brandon Schweitzer" id="{3D3D7884-F3C7-405A-942B-BDBB7E381A40}" userId="c65d34eb01512c70" providerId="Windows Live"/>
</personList>
</file>

<file path=xl/theme/theme1.xml><?xml version="1.0" encoding="utf-8"?>
<a:theme xmlns:a="http://schemas.openxmlformats.org/drawingml/2006/main"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threadedComments/threadedComment1.xml><?xml version="1.0" encoding="utf-8"?>
<ThreadedComments xmlns="http://schemas.microsoft.com/office/spreadsheetml/2018/threadedcomments" xmlns:x="http://schemas.openxmlformats.org/spreadsheetml/2006/main">
  <threadedComment ref="O21" dT="2019-03-20T18:51:40.97" personId="{3D3D7884-F3C7-405A-942B-BDBB7E381A40}" id="{83896BFB-46EB-4714-8E79-35419FBA1414}">
    <text>Identify if crude oil or inclusive of other derivatives. Is there a correlation between crude oil prices and gas?</text>
  </threadedComment>
</ThreadedComments>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drawing" Target="../drawings/drawing1.xml"/><Relationship Id="rId4" Type="http://schemas.microsoft.com/office/2017/10/relationships/threadedComment" Target="../threadedComments/threadedComment1.xml"/></Relationships>
</file>

<file path=xl/worksheets/_rels/sheet2.xml.rels><?xml version="1.0" encoding="UTF-8" standalone="yes"?>
<Relationships xmlns="http://schemas.openxmlformats.org/package/2006/relationships"><Relationship Id="rId1" Type="http://schemas.openxmlformats.org/officeDocument/2006/relationships/drawing" Target="../drawings/drawing2.xml"/></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Z948"/>
  <sheetViews>
    <sheetView showGridLines="0" tabSelected="1" topLeftCell="A54" zoomScale="80" zoomScaleNormal="80" zoomScalePageLayoutView="80" workbookViewId="0">
      <selection activeCell="J71" sqref="J71"/>
    </sheetView>
  </sheetViews>
  <sheetFormatPr defaultColWidth="14.42578125" defaultRowHeight="15" customHeight="1"/>
  <cols>
    <col min="1" max="1" width="8.7109375" style="20" customWidth="1"/>
    <col min="2" max="2" width="16.28515625" style="20" bestFit="1" customWidth="1"/>
    <col min="3" max="3" width="21.28515625" style="20" customWidth="1"/>
    <col min="4" max="4" width="14.140625" style="20" customWidth="1"/>
    <col min="5" max="5" width="14.7109375" style="20" customWidth="1"/>
    <col min="6" max="6" width="12.7109375" style="20" customWidth="1"/>
    <col min="7" max="7" width="8.7109375" style="20" customWidth="1"/>
    <col min="8" max="11" width="14.42578125" style="20"/>
    <col min="12" max="12" width="75.5703125" style="20" bestFit="1" customWidth="1"/>
    <col min="13" max="16384" width="14.42578125" style="20"/>
  </cols>
  <sheetData>
    <row r="1" spans="1:4" ht="14.25" customHeight="1"/>
    <row r="2" spans="1:4" ht="14.25" customHeight="1">
      <c r="A2" s="67"/>
      <c r="B2" s="68"/>
      <c r="C2" s="68"/>
      <c r="D2" s="68"/>
    </row>
    <row r="3" spans="1:4" ht="14.25" customHeight="1" thickBot="1"/>
    <row r="4" spans="1:4" ht="14.25" customHeight="1" thickBot="1">
      <c r="B4" s="69" t="s">
        <v>40</v>
      </c>
      <c r="C4" s="70"/>
    </row>
    <row r="5" spans="1:4" ht="45.75" thickBot="1">
      <c r="B5" s="21" t="s">
        <v>0</v>
      </c>
      <c r="C5" s="22" t="s">
        <v>41</v>
      </c>
    </row>
    <row r="6" spans="1:4" ht="14.25" customHeight="1" thickBot="1">
      <c r="B6" s="23">
        <v>40</v>
      </c>
      <c r="C6" s="24">
        <v>104</v>
      </c>
    </row>
    <row r="7" spans="1:4" ht="14.25" customHeight="1" thickBot="1">
      <c r="B7" s="23">
        <v>50</v>
      </c>
      <c r="C7" s="24">
        <v>103</v>
      </c>
    </row>
    <row r="8" spans="1:4" ht="14.25" customHeight="1" thickBot="1">
      <c r="B8" s="23">
        <v>60</v>
      </c>
      <c r="C8" s="24">
        <v>102</v>
      </c>
    </row>
    <row r="9" spans="1:4" ht="14.25" customHeight="1" thickBot="1">
      <c r="B9" s="23">
        <v>70</v>
      </c>
      <c r="C9" s="24">
        <v>101</v>
      </c>
    </row>
    <row r="10" spans="1:4" ht="14.25" customHeight="1" thickBot="1">
      <c r="B10" s="23">
        <v>80</v>
      </c>
      <c r="C10" s="24">
        <v>100</v>
      </c>
    </row>
    <row r="11" spans="1:4" ht="14.25" customHeight="1" thickBot="1">
      <c r="B11" s="23">
        <v>90</v>
      </c>
      <c r="C11" s="24">
        <v>99</v>
      </c>
    </row>
    <row r="12" spans="1:4" ht="14.25" customHeight="1" thickBot="1">
      <c r="B12" s="23">
        <v>100</v>
      </c>
      <c r="C12" s="24">
        <v>98</v>
      </c>
    </row>
    <row r="13" spans="1:4" ht="14.25" customHeight="1" thickBot="1"/>
    <row r="14" spans="1:4" ht="14.25" customHeight="1" thickBot="1">
      <c r="B14" s="69" t="s">
        <v>42</v>
      </c>
      <c r="C14" s="70"/>
    </row>
    <row r="15" spans="1:4" ht="49.35" customHeight="1" thickBot="1">
      <c r="B15" s="21" t="s">
        <v>0</v>
      </c>
      <c r="C15" s="22" t="s">
        <v>43</v>
      </c>
    </row>
    <row r="16" spans="1:4" ht="14.25" customHeight="1" thickBot="1">
      <c r="B16" s="23">
        <v>40</v>
      </c>
      <c r="C16" s="24">
        <v>98</v>
      </c>
    </row>
    <row r="17" spans="1:26" ht="14.25" customHeight="1" thickBot="1">
      <c r="B17" s="23">
        <v>50</v>
      </c>
      <c r="C17" s="22">
        <v>100</v>
      </c>
    </row>
    <row r="18" spans="1:26" ht="14.25" customHeight="1" thickBot="1">
      <c r="B18" s="23">
        <v>60</v>
      </c>
      <c r="C18" s="24">
        <v>102</v>
      </c>
    </row>
    <row r="19" spans="1:26" ht="14.25" customHeight="1" thickBot="1">
      <c r="B19" s="23">
        <v>70</v>
      </c>
      <c r="C19" s="24">
        <v>104</v>
      </c>
    </row>
    <row r="20" spans="1:26" ht="14.25" customHeight="1" thickBot="1">
      <c r="B20" s="23">
        <v>80</v>
      </c>
      <c r="C20" s="24">
        <v>106</v>
      </c>
    </row>
    <row r="21" spans="1:26" ht="14.25" customHeight="1" thickBot="1">
      <c r="B21" s="23">
        <v>90</v>
      </c>
      <c r="C21" s="24">
        <v>108</v>
      </c>
      <c r="O21" s="20" t="s">
        <v>39</v>
      </c>
    </row>
    <row r="22" spans="1:26" ht="14.25" customHeight="1" thickBot="1">
      <c r="B22" s="23">
        <v>100</v>
      </c>
      <c r="C22" s="24">
        <v>110</v>
      </c>
    </row>
    <row r="23" spans="1:26" ht="14.25" customHeight="1">
      <c r="B23" s="25"/>
      <c r="C23" s="26"/>
    </row>
    <row r="24" spans="1:26" ht="14.25" customHeight="1"/>
    <row r="25" spans="1:26" ht="14.25" customHeight="1">
      <c r="A25" s="27"/>
    </row>
    <row r="26" spans="1:26" ht="14.25" customHeight="1" thickBot="1">
      <c r="A26" s="28"/>
      <c r="B26" s="28"/>
      <c r="C26" s="28"/>
      <c r="D26" s="28"/>
      <c r="E26" s="28"/>
      <c r="F26" s="28"/>
      <c r="G26" s="28"/>
      <c r="H26" s="28"/>
      <c r="I26" s="28"/>
      <c r="J26" s="28"/>
      <c r="K26" s="28"/>
      <c r="L26" s="28"/>
      <c r="M26" s="28"/>
      <c r="N26" s="28"/>
      <c r="O26" s="28"/>
      <c r="P26" s="28"/>
      <c r="Q26" s="28"/>
      <c r="R26" s="28"/>
      <c r="S26" s="28"/>
      <c r="T26" s="28"/>
      <c r="U26" s="28"/>
      <c r="V26" s="28"/>
      <c r="W26" s="28"/>
      <c r="X26" s="28"/>
      <c r="Y26" s="28"/>
      <c r="Z26" s="28"/>
    </row>
    <row r="27" spans="1:26" ht="14.25" customHeight="1"/>
    <row r="28" spans="1:26" ht="14.25" customHeight="1" thickBot="1"/>
    <row r="29" spans="1:26" ht="93" customHeight="1" thickBot="1">
      <c r="B29" s="21" t="s">
        <v>0</v>
      </c>
      <c r="C29" s="22" t="s">
        <v>5</v>
      </c>
      <c r="D29" s="22" t="s">
        <v>4</v>
      </c>
      <c r="L29" s="64" t="s">
        <v>51</v>
      </c>
    </row>
    <row r="30" spans="1:26" ht="14.25" customHeight="1" thickBot="1">
      <c r="B30" s="23">
        <v>50</v>
      </c>
      <c r="C30" s="24">
        <v>104</v>
      </c>
      <c r="D30" s="24">
        <v>110</v>
      </c>
    </row>
    <row r="31" spans="1:26" ht="14.25" customHeight="1" thickBot="1">
      <c r="B31" s="23">
        <v>60</v>
      </c>
      <c r="C31" s="22">
        <v>105</v>
      </c>
      <c r="D31" s="24">
        <v>109</v>
      </c>
    </row>
    <row r="32" spans="1:26" ht="14.25" customHeight="1" thickBot="1">
      <c r="B32" s="23">
        <v>70</v>
      </c>
      <c r="C32" s="24">
        <v>106</v>
      </c>
      <c r="D32" s="24">
        <v>108</v>
      </c>
    </row>
    <row r="33" spans="1:4" ht="14.25" customHeight="1" thickBot="1">
      <c r="B33" s="58">
        <v>80</v>
      </c>
      <c r="C33" s="59">
        <v>107</v>
      </c>
      <c r="D33" s="59">
        <v>107</v>
      </c>
    </row>
    <row r="34" spans="1:4" ht="14.25" customHeight="1" thickBot="1">
      <c r="B34" s="23">
        <v>90</v>
      </c>
      <c r="C34" s="24">
        <v>108</v>
      </c>
      <c r="D34" s="24">
        <v>106</v>
      </c>
    </row>
    <row r="35" spans="1:4" ht="14.25" customHeight="1" thickBot="1">
      <c r="B35" s="23">
        <v>100</v>
      </c>
      <c r="C35" s="24">
        <v>109</v>
      </c>
      <c r="D35" s="24">
        <v>105</v>
      </c>
    </row>
    <row r="36" spans="1:4" ht="14.25" customHeight="1" thickBot="1">
      <c r="B36" s="23">
        <v>110</v>
      </c>
      <c r="C36" s="24">
        <v>110</v>
      </c>
      <c r="D36" s="24">
        <v>104</v>
      </c>
    </row>
    <row r="37" spans="1:4" ht="14.25" customHeight="1"/>
    <row r="38" spans="1:4" ht="14.25" customHeight="1">
      <c r="A38" s="43" t="s">
        <v>23</v>
      </c>
    </row>
    <row r="39" spans="1:4" ht="14.25" customHeight="1"/>
    <row r="40" spans="1:4" ht="14.25" customHeight="1">
      <c r="A40" s="43"/>
    </row>
    <row r="41" spans="1:4" ht="14.25" customHeight="1"/>
    <row r="42" spans="1:4" ht="14.25" customHeight="1"/>
    <row r="43" spans="1:4" ht="14.25" customHeight="1"/>
    <row r="44" spans="1:4" ht="14.25" customHeight="1"/>
    <row r="45" spans="1:4" s="43" customFormat="1" ht="14.25" customHeight="1"/>
    <row r="46" spans="1:4" s="43" customFormat="1" ht="14.25" customHeight="1"/>
    <row r="47" spans="1:4" ht="14.25" customHeight="1">
      <c r="A47" s="43"/>
    </row>
    <row r="48" spans="1:4" ht="14.1" customHeight="1" thickBot="1"/>
    <row r="49" spans="1:12" ht="60.75" thickBot="1">
      <c r="B49" s="21" t="s">
        <v>0</v>
      </c>
      <c r="C49" s="22" t="s">
        <v>5</v>
      </c>
      <c r="D49" s="22" t="s">
        <v>4</v>
      </c>
      <c r="E49" s="22" t="s">
        <v>4</v>
      </c>
      <c r="L49" s="65" t="s">
        <v>52</v>
      </c>
    </row>
    <row r="50" spans="1:12" ht="15.75" thickBot="1">
      <c r="B50" s="23">
        <v>50</v>
      </c>
      <c r="C50" s="24">
        <v>104</v>
      </c>
      <c r="D50" s="24">
        <v>110</v>
      </c>
      <c r="E50" s="24">
        <v>112</v>
      </c>
    </row>
    <row r="51" spans="1:12" ht="14.25" customHeight="1" thickBot="1">
      <c r="B51" s="23">
        <v>60</v>
      </c>
      <c r="C51" s="22">
        <v>105</v>
      </c>
      <c r="D51" s="24">
        <v>109</v>
      </c>
      <c r="E51" s="24">
        <v>111</v>
      </c>
    </row>
    <row r="52" spans="1:12" ht="14.25" customHeight="1" thickBot="1">
      <c r="B52" s="23">
        <v>70</v>
      </c>
      <c r="C52" s="24">
        <v>106</v>
      </c>
      <c r="D52" s="24">
        <v>108</v>
      </c>
      <c r="E52" s="24">
        <v>110</v>
      </c>
    </row>
    <row r="53" spans="1:12" ht="14.25" customHeight="1" thickBot="1">
      <c r="B53" s="23">
        <v>80</v>
      </c>
      <c r="C53" s="24">
        <v>107</v>
      </c>
      <c r="D53" s="24">
        <v>107</v>
      </c>
      <c r="E53" s="24">
        <v>109</v>
      </c>
    </row>
    <row r="54" spans="1:12" ht="14.25" customHeight="1" thickBot="1">
      <c r="B54" s="58">
        <v>90</v>
      </c>
      <c r="C54" s="59">
        <v>108</v>
      </c>
      <c r="D54" s="59">
        <v>106</v>
      </c>
      <c r="E54" s="59">
        <v>108</v>
      </c>
    </row>
    <row r="55" spans="1:12" ht="14.25" customHeight="1" thickBot="1">
      <c r="B55" s="23">
        <v>100</v>
      </c>
      <c r="C55" s="24">
        <v>109</v>
      </c>
      <c r="D55" s="24">
        <v>105</v>
      </c>
      <c r="E55" s="24">
        <v>107</v>
      </c>
    </row>
    <row r="56" spans="1:12" ht="14.25" customHeight="1" thickBot="1">
      <c r="B56" s="23">
        <v>110</v>
      </c>
      <c r="C56" s="24">
        <v>110</v>
      </c>
      <c r="D56" s="24">
        <v>104</v>
      </c>
      <c r="E56" s="24">
        <v>106</v>
      </c>
    </row>
    <row r="57" spans="1:12" ht="14.25" customHeight="1"/>
    <row r="58" spans="1:12" ht="14.25" customHeight="1">
      <c r="A58" s="43" t="s">
        <v>38</v>
      </c>
    </row>
    <row r="59" spans="1:12" ht="14.25" customHeight="1"/>
    <row r="60" spans="1:12" ht="14.25" customHeight="1"/>
    <row r="61" spans="1:12" ht="14.25" customHeight="1"/>
    <row r="62" spans="1:12" ht="14.25" customHeight="1"/>
    <row r="63" spans="1:12" ht="14.25" customHeight="1"/>
    <row r="64" spans="1:12" ht="14.25" customHeight="1"/>
    <row r="65" spans="1:1" ht="14.25" customHeight="1">
      <c r="A65" s="43"/>
    </row>
    <row r="66" spans="1:1" ht="14.25" customHeight="1"/>
    <row r="67" spans="1:1" ht="14.25" customHeight="1"/>
    <row r="68" spans="1:1" ht="14.25" customHeight="1"/>
    <row r="69" spans="1:1" ht="14.25" customHeight="1"/>
    <row r="70" spans="1:1" ht="14.25" customHeight="1"/>
    <row r="71" spans="1:1" ht="14.25" customHeight="1">
      <c r="A71" s="46" t="s">
        <v>45</v>
      </c>
    </row>
    <row r="72" spans="1:1" ht="14.25" customHeight="1"/>
    <row r="73" spans="1:1" ht="14.25" customHeight="1"/>
    <row r="74" spans="1:1" ht="14.25" customHeight="1"/>
    <row r="75" spans="1:1" ht="14.25" customHeight="1"/>
    <row r="76" spans="1:1" ht="14.25" customHeight="1"/>
    <row r="77" spans="1:1" ht="14.25" customHeight="1"/>
    <row r="78" spans="1:1" ht="14.25" customHeight="1"/>
    <row r="79" spans="1:1" ht="14.25" customHeight="1"/>
    <row r="80" spans="1:1" ht="14.25" customHeight="1"/>
    <row r="81" spans="1:1" ht="14.25" customHeight="1"/>
    <row r="82" spans="1:1" ht="14.25" customHeight="1"/>
    <row r="83" spans="1:1" ht="14.25" customHeight="1"/>
    <row r="84" spans="1:1" ht="14.25" customHeight="1">
      <c r="A84" s="46"/>
    </row>
    <row r="85" spans="1:1" ht="14.25" customHeight="1"/>
    <row r="86" spans="1:1" ht="14.25" customHeight="1"/>
    <row r="87" spans="1:1" ht="14.25" customHeight="1"/>
    <row r="88" spans="1:1" ht="14.25" customHeight="1"/>
    <row r="89" spans="1:1" ht="14.25" customHeight="1"/>
    <row r="90" spans="1:1" ht="14.25" customHeight="1"/>
    <row r="91" spans="1:1" ht="14.25" customHeight="1"/>
    <row r="92" spans="1:1" ht="14.25" customHeight="1"/>
    <row r="93" spans="1:1" ht="14.25" customHeight="1"/>
    <row r="94" spans="1:1" ht="14.25" customHeight="1"/>
    <row r="95" spans="1:1" ht="14.25" customHeight="1"/>
    <row r="96" spans="1:1" ht="14.25" customHeight="1"/>
    <row r="97" ht="14.25" customHeight="1"/>
    <row r="98" ht="14.25" customHeight="1"/>
    <row r="99" ht="14.25" customHeight="1"/>
    <row r="100" ht="14.25" customHeight="1"/>
    <row r="101" ht="14.25" customHeight="1"/>
    <row r="102" ht="14.25" customHeight="1"/>
    <row r="103" ht="14.25" customHeight="1"/>
    <row r="104" ht="14.25" customHeight="1"/>
    <row r="105" ht="14.25" customHeight="1"/>
    <row r="106" ht="14.25" customHeight="1"/>
    <row r="107" ht="14.25" customHeight="1"/>
    <row r="108" ht="14.25" customHeight="1"/>
    <row r="109" ht="14.25" customHeight="1"/>
    <row r="110" ht="14.25" customHeight="1"/>
    <row r="111" ht="14.25" customHeight="1"/>
    <row r="112" ht="14.25" customHeight="1"/>
    <row r="113" ht="14.25" customHeight="1"/>
    <row r="114" ht="14.25" customHeight="1"/>
    <row r="115" ht="14.25" customHeight="1"/>
    <row r="116" ht="14.25" customHeight="1"/>
    <row r="117" ht="14.25" customHeight="1"/>
    <row r="118" ht="14.25" customHeight="1"/>
    <row r="119" ht="14.25" customHeight="1"/>
    <row r="120" ht="14.25" customHeight="1"/>
    <row r="121" ht="14.25" customHeight="1"/>
    <row r="122" ht="14.25" customHeight="1"/>
    <row r="123" ht="14.25" customHeight="1"/>
    <row r="124" ht="14.25" customHeight="1"/>
    <row r="125" ht="14.25" customHeight="1"/>
    <row r="126" ht="14.25" customHeight="1"/>
    <row r="127" ht="14.25" customHeight="1"/>
    <row r="128"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ht="14.25" customHeight="1"/>
    <row r="146" ht="14.25" customHeight="1"/>
    <row r="147" ht="14.25" customHeight="1"/>
    <row r="148" ht="14.25" customHeight="1"/>
    <row r="149" ht="14.25" customHeight="1"/>
    <row r="150" ht="14.25" customHeight="1"/>
    <row r="151" ht="14.25" customHeight="1"/>
    <row r="152" ht="14.25" customHeight="1"/>
    <row r="153" ht="14.25" customHeight="1"/>
    <row r="154" ht="14.25" customHeight="1"/>
    <row r="155" ht="14.25" customHeight="1"/>
    <row r="156" ht="14.25" customHeight="1"/>
    <row r="157" ht="14.25" customHeight="1"/>
    <row r="158" ht="14.25" customHeight="1"/>
    <row r="159" ht="14.25" customHeight="1"/>
    <row r="160"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sheetData>
  <mergeCells count="3">
    <mergeCell ref="A2:D2"/>
    <mergeCell ref="B4:C4"/>
    <mergeCell ref="B14:C14"/>
  </mergeCells>
  <pageMargins left="0.7" right="0.7" top="0.75" bottom="0.75" header="0.3" footer="0.3"/>
  <drawing r:id="rId1"/>
  <legacyDrawing r:id="rId2"/>
  <extLst>
    <ext xmlns:mx="http://schemas.microsoft.com/office/mac/excel/2008/main" uri="{64002731-A6B0-56B0-2670-7721B7C09600}">
      <mx:PLV Mode="0" OnePage="0" WScale="0"/>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U1000"/>
  <sheetViews>
    <sheetView showGridLines="0" topLeftCell="G106" workbookViewId="0">
      <selection activeCell="S96" sqref="S96"/>
    </sheetView>
  </sheetViews>
  <sheetFormatPr defaultColWidth="14.42578125" defaultRowHeight="15" customHeight="1"/>
  <cols>
    <col min="1" max="3" width="8.7109375" customWidth="1"/>
    <col min="4" max="4" width="10.85546875" customWidth="1"/>
    <col min="5" max="6" width="8.7109375" customWidth="1"/>
    <col min="7" max="7" width="12.28515625" customWidth="1"/>
    <col min="8" max="8" width="13.7109375" customWidth="1"/>
    <col min="9" max="10" width="8.7109375" customWidth="1"/>
    <col min="11" max="11" width="6.28515625" customWidth="1"/>
    <col min="12" max="12" width="12.140625" customWidth="1"/>
    <col min="13" max="13" width="10.42578125" customWidth="1"/>
    <col min="14" max="14" width="20.85546875" bestFit="1" customWidth="1"/>
    <col min="15" max="15" width="15.28515625" customWidth="1"/>
    <col min="16" max="16" width="12.7109375" bestFit="1" customWidth="1"/>
    <col min="17" max="18" width="14.7109375" customWidth="1"/>
  </cols>
  <sheetData>
    <row r="1" spans="1:19" ht="14.25" customHeight="1">
      <c r="A1" s="5"/>
      <c r="B1" s="76" t="s">
        <v>6</v>
      </c>
      <c r="C1" s="77"/>
      <c r="D1" s="77"/>
      <c r="E1" s="77"/>
      <c r="F1" s="77"/>
      <c r="G1" s="77"/>
      <c r="H1" s="77"/>
      <c r="I1" s="77"/>
      <c r="J1" s="77"/>
      <c r="K1" s="78"/>
      <c r="L1" s="78"/>
      <c r="M1" s="78"/>
      <c r="N1" s="78"/>
      <c r="O1" s="78"/>
      <c r="P1" s="78"/>
      <c r="Q1" s="78"/>
      <c r="R1" s="78"/>
      <c r="S1" s="78"/>
    </row>
    <row r="2" spans="1:19" ht="14.25" customHeight="1" thickBot="1"/>
    <row r="3" spans="1:19" ht="14.25" customHeight="1" thickBot="1">
      <c r="L3" s="1" t="s">
        <v>50</v>
      </c>
      <c r="Q3" s="35">
        <v>1.74</v>
      </c>
      <c r="R3" s="13"/>
    </row>
    <row r="4" spans="1:19" ht="14.25" customHeight="1" thickBot="1">
      <c r="Q4" s="35"/>
    </row>
    <row r="5" spans="1:19" ht="14.25" customHeight="1" thickBot="1">
      <c r="L5" s="1" t="s">
        <v>1</v>
      </c>
      <c r="Q5" s="35"/>
    </row>
    <row r="6" spans="1:19" ht="14.25" customHeight="1" thickBot="1">
      <c r="M6" s="1" t="s">
        <v>24</v>
      </c>
      <c r="O6" s="2"/>
      <c r="Q6" s="35">
        <v>0.35299999999999998</v>
      </c>
      <c r="R6" s="2"/>
    </row>
    <row r="7" spans="1:19" ht="14.25" customHeight="1" thickBot="1">
      <c r="M7" s="1" t="s">
        <v>7</v>
      </c>
      <c r="O7" s="2"/>
      <c r="Q7" s="35">
        <v>0.184</v>
      </c>
      <c r="R7" s="2"/>
      <c r="S7" s="33"/>
    </row>
    <row r="8" spans="1:19" ht="14.25" customHeight="1" thickBot="1">
      <c r="M8" t="s">
        <v>25</v>
      </c>
      <c r="O8" s="2"/>
      <c r="Q8" s="35">
        <v>4.2000000000000003E-2</v>
      </c>
      <c r="R8" s="2"/>
    </row>
    <row r="9" spans="1:19" ht="14.25" customHeight="1" thickBot="1">
      <c r="M9" s="1" t="s">
        <v>26</v>
      </c>
      <c r="O9" s="2"/>
      <c r="Q9" s="35">
        <v>4.2000000000000003E-2</v>
      </c>
      <c r="R9" s="2"/>
      <c r="S9" s="33"/>
    </row>
    <row r="10" spans="1:19" ht="14.25" customHeight="1" thickBot="1">
      <c r="M10" s="1" t="s">
        <v>2</v>
      </c>
      <c r="O10" s="2"/>
      <c r="Q10" s="35">
        <v>0.02</v>
      </c>
      <c r="R10" s="2"/>
    </row>
    <row r="11" spans="1:19" ht="14.25" customHeight="1" thickBot="1">
      <c r="N11" s="3" t="s">
        <v>8</v>
      </c>
      <c r="Q11" s="35">
        <f>SUM(Q6:Q10)</f>
        <v>0.64100000000000001</v>
      </c>
      <c r="R11" s="4"/>
    </row>
    <row r="12" spans="1:19" ht="14.25" customHeight="1" thickBot="1">
      <c r="N12" s="3"/>
      <c r="Q12" s="36"/>
      <c r="R12" s="4"/>
    </row>
    <row r="13" spans="1:19" ht="14.25" customHeight="1" thickBot="1">
      <c r="L13" s="1" t="s">
        <v>9</v>
      </c>
      <c r="P13" s="29"/>
      <c r="Q13" s="35">
        <f>Q3+Q6+Q7+Q8+Q9+Q10</f>
        <v>2.3809999999999998</v>
      </c>
      <c r="R13" s="13"/>
    </row>
    <row r="14" spans="1:19" ht="14.25" customHeight="1">
      <c r="P14" s="13"/>
    </row>
    <row r="15" spans="1:19" ht="14.25" customHeight="1"/>
    <row r="16" spans="1:19" ht="14.25" customHeight="1"/>
    <row r="17" spans="1:19" ht="14.25" customHeight="1"/>
    <row r="18" spans="1:19" ht="14.25" customHeight="1"/>
    <row r="19" spans="1:19" ht="14.25" customHeight="1"/>
    <row r="20" spans="1:19" ht="14.25" customHeight="1"/>
    <row r="21" spans="1:19" ht="14.25" customHeight="1"/>
    <row r="22" spans="1:19" ht="14.25" customHeight="1" thickBot="1">
      <c r="A22" s="6"/>
      <c r="B22" s="6"/>
      <c r="C22" s="6"/>
      <c r="D22" s="6"/>
      <c r="E22" s="6"/>
      <c r="F22" s="6"/>
      <c r="G22" s="6"/>
      <c r="H22" s="6"/>
      <c r="I22" s="6"/>
      <c r="J22" s="6"/>
      <c r="K22" s="6"/>
      <c r="L22" s="6"/>
      <c r="M22" s="6"/>
      <c r="N22" s="6"/>
      <c r="O22" s="6"/>
      <c r="P22" s="6"/>
      <c r="Q22" s="6"/>
      <c r="R22" s="6"/>
      <c r="S22" s="6"/>
    </row>
    <row r="23" spans="1:19" ht="14.25" customHeight="1">
      <c r="L23" s="1" t="s">
        <v>10</v>
      </c>
    </row>
    <row r="24" spans="1:19" ht="14.25" customHeight="1">
      <c r="L24" s="30" t="s">
        <v>30</v>
      </c>
      <c r="M24" s="30" t="s">
        <v>3</v>
      </c>
    </row>
    <row r="25" spans="1:19" ht="14.25" customHeight="1">
      <c r="L25" s="39">
        <v>4000</v>
      </c>
      <c r="M25" s="47">
        <v>2.7490000000000001</v>
      </c>
    </row>
    <row r="26" spans="1:19" ht="14.25" customHeight="1">
      <c r="L26" s="40">
        <v>3600</v>
      </c>
      <c r="M26" s="47">
        <v>2.7589999999999999</v>
      </c>
    </row>
    <row r="27" spans="1:19" ht="14.25" customHeight="1">
      <c r="L27" s="30" t="s">
        <v>31</v>
      </c>
      <c r="M27" s="30" t="s">
        <v>31</v>
      </c>
    </row>
    <row r="28" spans="1:19" ht="14.25" customHeight="1">
      <c r="L28" s="47">
        <f>(L25+L26)/2</f>
        <v>3800</v>
      </c>
      <c r="M28" s="47">
        <f>(M25+M26)/2</f>
        <v>2.754</v>
      </c>
    </row>
    <row r="29" spans="1:19" ht="14.25" customHeight="1">
      <c r="L29" s="30" t="s">
        <v>32</v>
      </c>
      <c r="M29" s="30" t="s">
        <v>32</v>
      </c>
      <c r="N29" s="30" t="s">
        <v>33</v>
      </c>
      <c r="O29" s="30"/>
    </row>
    <row r="30" spans="1:19" ht="14.25" customHeight="1">
      <c r="L30" s="49">
        <f>(L26-L25)/L25</f>
        <v>-0.1</v>
      </c>
      <c r="M30" s="49">
        <f>(M26-M25)/M25</f>
        <v>3.6376864314295329E-3</v>
      </c>
      <c r="N30" s="48">
        <f>-(L30/M30)</f>
        <v>27.490000000000588</v>
      </c>
      <c r="O30" s="31"/>
    </row>
    <row r="31" spans="1:19" ht="14.25" customHeight="1">
      <c r="L31" s="1"/>
    </row>
    <row r="32" spans="1:19" ht="14.25" customHeight="1">
      <c r="L32" s="1" t="s">
        <v>34</v>
      </c>
      <c r="M32" s="50" t="s">
        <v>47</v>
      </c>
    </row>
    <row r="33" spans="1:19" ht="14.25" customHeight="1">
      <c r="L33" s="1" t="s">
        <v>36</v>
      </c>
      <c r="M33" s="1"/>
      <c r="Q33" s="57">
        <f>N38-N37</f>
        <v>-1063.6000000000004</v>
      </c>
    </row>
    <row r="34" spans="1:19" ht="14.25" customHeight="1">
      <c r="J34" s="33"/>
      <c r="L34" s="1" t="s">
        <v>37</v>
      </c>
      <c r="O34" s="57">
        <f>S38-S37</f>
        <v>-111.19999999999891</v>
      </c>
    </row>
    <row r="35" spans="1:19" ht="14.25" customHeight="1">
      <c r="J35" s="33"/>
      <c r="L35" s="1"/>
    </row>
    <row r="36" spans="1:19" ht="45">
      <c r="J36" s="33"/>
      <c r="L36" s="7" t="s">
        <v>13</v>
      </c>
      <c r="M36" s="8" t="s">
        <v>3</v>
      </c>
      <c r="N36" s="7" t="s">
        <v>15</v>
      </c>
      <c r="O36" s="7" t="s">
        <v>27</v>
      </c>
      <c r="P36" s="16" t="s">
        <v>28</v>
      </c>
      <c r="Q36" s="7" t="s">
        <v>14</v>
      </c>
      <c r="R36" s="7" t="s">
        <v>35</v>
      </c>
      <c r="S36" s="7" t="s">
        <v>44</v>
      </c>
    </row>
    <row r="37" spans="1:19" ht="14.25" customHeight="1">
      <c r="J37" s="33"/>
      <c r="L37" s="39">
        <v>4000</v>
      </c>
      <c r="M37" s="41">
        <v>2.7490000000000001</v>
      </c>
      <c r="N37" s="44">
        <f>M37*L37</f>
        <v>10996</v>
      </c>
      <c r="O37" s="42">
        <f>$Q$13</f>
        <v>2.3809999999999998</v>
      </c>
      <c r="P37" s="45">
        <f>O37*L37</f>
        <v>9524</v>
      </c>
      <c r="Q37" s="44">
        <v>250</v>
      </c>
      <c r="R37" s="44">
        <f>Q37+P37</f>
        <v>9774</v>
      </c>
      <c r="S37" s="44">
        <f>N37-R37</f>
        <v>1222</v>
      </c>
    </row>
    <row r="38" spans="1:19" ht="14.25" customHeight="1">
      <c r="L38" s="40">
        <v>3600</v>
      </c>
      <c r="M38" s="56">
        <v>2.7589999999999999</v>
      </c>
      <c r="N38" s="44">
        <f>M38*L38</f>
        <v>9932.4</v>
      </c>
      <c r="O38" s="42">
        <f>$Q$13</f>
        <v>2.3809999999999998</v>
      </c>
      <c r="P38" s="45">
        <f>O38*L38</f>
        <v>8571.5999999999985</v>
      </c>
      <c r="Q38" s="44">
        <v>250</v>
      </c>
      <c r="R38" s="44">
        <f>Q38+P38</f>
        <v>8821.5999999999985</v>
      </c>
      <c r="S38" s="44">
        <f>N38-R38</f>
        <v>1110.8000000000011</v>
      </c>
    </row>
    <row r="39" spans="1:19" ht="14.25" customHeight="1" thickBot="1">
      <c r="A39" s="6"/>
      <c r="B39" s="6"/>
      <c r="C39" s="6"/>
      <c r="D39" s="6"/>
      <c r="E39" s="6"/>
      <c r="F39" s="6"/>
      <c r="G39" s="6"/>
      <c r="H39" s="6"/>
      <c r="I39" s="6"/>
      <c r="J39" s="6"/>
      <c r="K39" s="6"/>
      <c r="L39" s="6"/>
      <c r="M39" s="6"/>
      <c r="N39" s="6"/>
      <c r="O39" s="6"/>
      <c r="P39" s="6"/>
      <c r="Q39" s="6"/>
      <c r="R39" s="6"/>
      <c r="S39" s="6"/>
    </row>
    <row r="40" spans="1:19" ht="14.25" customHeight="1">
      <c r="L40" s="1" t="s">
        <v>11</v>
      </c>
    </row>
    <row r="41" spans="1:19" ht="14.25" customHeight="1">
      <c r="L41" s="30" t="s">
        <v>30</v>
      </c>
      <c r="M41" s="30" t="s">
        <v>3</v>
      </c>
    </row>
    <row r="42" spans="1:19" ht="14.25" customHeight="1">
      <c r="L42" s="53">
        <v>3600</v>
      </c>
      <c r="M42" s="47">
        <v>2.7589999999999999</v>
      </c>
    </row>
    <row r="43" spans="1:19" ht="14.25" customHeight="1">
      <c r="L43" s="54">
        <v>4400</v>
      </c>
      <c r="M43" s="47">
        <v>2.7389999999999999</v>
      </c>
    </row>
    <row r="44" spans="1:19" ht="14.25" customHeight="1">
      <c r="L44" s="30" t="s">
        <v>31</v>
      </c>
      <c r="M44" s="30" t="s">
        <v>31</v>
      </c>
    </row>
    <row r="45" spans="1:19" ht="14.25" customHeight="1">
      <c r="L45" s="47">
        <f>(L42+L43)/2</f>
        <v>4000</v>
      </c>
      <c r="M45" s="47">
        <f>(M42+M43)/2</f>
        <v>2.7489999999999997</v>
      </c>
    </row>
    <row r="46" spans="1:19" ht="14.25" customHeight="1">
      <c r="L46" s="30" t="s">
        <v>32</v>
      </c>
      <c r="M46" s="30" t="s">
        <v>32</v>
      </c>
      <c r="N46" s="30" t="s">
        <v>33</v>
      </c>
      <c r="O46" s="30"/>
    </row>
    <row r="47" spans="1:19" ht="14.25" customHeight="1">
      <c r="L47" s="49">
        <f>(L43-L42)/L42</f>
        <v>0.22222222222222221</v>
      </c>
      <c r="M47" s="49">
        <f>(M43-M42)/M42</f>
        <v>-7.2490032620514747E-3</v>
      </c>
      <c r="N47" s="48">
        <f>(L47/-(M47))</f>
        <v>30.655555555555527</v>
      </c>
      <c r="O47" s="31"/>
    </row>
    <row r="48" spans="1:19" ht="14.25" customHeight="1">
      <c r="L48" s="1"/>
    </row>
    <row r="49" spans="1:19" ht="14.25" customHeight="1">
      <c r="L49" s="1" t="s">
        <v>34</v>
      </c>
      <c r="M49" s="50" t="s">
        <v>46</v>
      </c>
    </row>
    <row r="50" spans="1:19" ht="14.25" customHeight="1">
      <c r="L50" s="34" t="s">
        <v>36</v>
      </c>
      <c r="M50" s="1"/>
      <c r="Q50" s="57">
        <f>N55-N54</f>
        <v>2119.2000000000007</v>
      </c>
    </row>
    <row r="51" spans="1:19" ht="14.25" customHeight="1">
      <c r="L51" s="34" t="s">
        <v>37</v>
      </c>
      <c r="M51" s="1"/>
      <c r="O51" s="57">
        <f>S55-S54</f>
        <v>214.39999999999964</v>
      </c>
    </row>
    <row r="52" spans="1:19" ht="14.25" customHeight="1"/>
    <row r="53" spans="1:19" ht="45">
      <c r="L53" s="7" t="s">
        <v>13</v>
      </c>
      <c r="M53" s="8" t="s">
        <v>3</v>
      </c>
      <c r="N53" s="7" t="s">
        <v>15</v>
      </c>
      <c r="O53" s="7" t="s">
        <v>27</v>
      </c>
      <c r="P53" s="16" t="s">
        <v>28</v>
      </c>
      <c r="Q53" s="7" t="s">
        <v>14</v>
      </c>
      <c r="R53" s="7" t="s">
        <v>35</v>
      </c>
      <c r="S53" s="7" t="s">
        <v>44</v>
      </c>
    </row>
    <row r="54" spans="1:19" ht="14.25" customHeight="1">
      <c r="L54" s="53">
        <v>3600</v>
      </c>
      <c r="M54" s="41">
        <v>2.7589999999999999</v>
      </c>
      <c r="N54" s="44">
        <f>M54*L54</f>
        <v>9932.4</v>
      </c>
      <c r="O54" s="42">
        <f>Q$13</f>
        <v>2.3809999999999998</v>
      </c>
      <c r="P54" s="45">
        <f>O54*L54</f>
        <v>8571.5999999999985</v>
      </c>
      <c r="Q54" s="44">
        <v>250</v>
      </c>
      <c r="R54" s="44">
        <f>Q54+P54</f>
        <v>8821.5999999999985</v>
      </c>
      <c r="S54" s="44">
        <f>N54-R54</f>
        <v>1110.8000000000011</v>
      </c>
    </row>
    <row r="55" spans="1:19" ht="14.25" customHeight="1">
      <c r="L55" s="54">
        <v>4400</v>
      </c>
      <c r="M55" s="41">
        <v>2.7389999999999999</v>
      </c>
      <c r="N55" s="44">
        <f>M55*L55</f>
        <v>12051.6</v>
      </c>
      <c r="O55" s="42">
        <f>Q$13</f>
        <v>2.3809999999999998</v>
      </c>
      <c r="P55" s="45">
        <f>O55*L55</f>
        <v>10476.4</v>
      </c>
      <c r="Q55" s="44">
        <v>250</v>
      </c>
      <c r="R55" s="44">
        <f>Q55+P55</f>
        <v>10726.4</v>
      </c>
      <c r="S55" s="44">
        <f>N55-R55</f>
        <v>1325.2000000000007</v>
      </c>
    </row>
    <row r="56" spans="1:19" ht="14.25" customHeight="1" thickBot="1">
      <c r="A56" s="6"/>
      <c r="B56" s="6"/>
      <c r="C56" s="6"/>
      <c r="D56" s="6"/>
      <c r="E56" s="6"/>
      <c r="F56" s="6"/>
      <c r="G56" s="6"/>
      <c r="H56" s="6"/>
      <c r="I56" s="6"/>
      <c r="J56" s="6"/>
      <c r="K56" s="6"/>
      <c r="L56" s="6"/>
      <c r="M56" s="6"/>
      <c r="N56" s="6"/>
      <c r="O56" s="6"/>
      <c r="P56" s="6"/>
      <c r="Q56" s="6"/>
      <c r="R56" s="6"/>
      <c r="S56" s="6"/>
    </row>
    <row r="57" spans="1:19" ht="14.25" customHeight="1">
      <c r="L57" s="1" t="s">
        <v>12</v>
      </c>
    </row>
    <row r="58" spans="1:19" ht="14.25" customHeight="1">
      <c r="L58" s="30" t="s">
        <v>30</v>
      </c>
      <c r="M58" s="30" t="s">
        <v>3</v>
      </c>
    </row>
    <row r="59" spans="1:19" ht="14.25" customHeight="1">
      <c r="L59" s="54">
        <v>4400</v>
      </c>
      <c r="M59" s="47">
        <v>2.7389999999999999</v>
      </c>
      <c r="N59" s="33"/>
    </row>
    <row r="60" spans="1:19" ht="14.25" customHeight="1">
      <c r="L60" s="55">
        <v>4800</v>
      </c>
      <c r="M60" s="47">
        <v>2.7290000000000001</v>
      </c>
    </row>
    <row r="61" spans="1:19" ht="14.25" customHeight="1">
      <c r="L61" s="30" t="s">
        <v>31</v>
      </c>
      <c r="M61" s="30" t="s">
        <v>31</v>
      </c>
    </row>
    <row r="62" spans="1:19" ht="14.25" customHeight="1">
      <c r="L62" s="47">
        <f>(L59+L60)/2</f>
        <v>4600</v>
      </c>
      <c r="M62" s="47">
        <f>(M59+M60)/2</f>
        <v>2.734</v>
      </c>
    </row>
    <row r="63" spans="1:19" ht="14.25" customHeight="1">
      <c r="L63" s="30" t="s">
        <v>32</v>
      </c>
      <c r="M63" s="30" t="s">
        <v>32</v>
      </c>
      <c r="N63" s="30" t="s">
        <v>33</v>
      </c>
      <c r="O63" s="30"/>
    </row>
    <row r="64" spans="1:19" ht="14.25" customHeight="1">
      <c r="L64" s="49">
        <f>(L60-L59)/L59</f>
        <v>9.0909090909090912E-2</v>
      </c>
      <c r="M64" s="49">
        <f>(M60-M59)/M59</f>
        <v>-3.6509675063891153E-3</v>
      </c>
      <c r="N64" s="48">
        <f>(L64/-(M64))</f>
        <v>24.900000000000531</v>
      </c>
      <c r="O64" s="31"/>
      <c r="P64" s="33"/>
    </row>
    <row r="65" spans="1:21" ht="14.25" customHeight="1">
      <c r="L65" s="1"/>
    </row>
    <row r="66" spans="1:21" ht="14.25" customHeight="1">
      <c r="L66" s="1" t="s">
        <v>34</v>
      </c>
      <c r="M66" s="50" t="s">
        <v>46</v>
      </c>
    </row>
    <row r="67" spans="1:21" ht="14.25" customHeight="1">
      <c r="L67" s="34" t="s">
        <v>36</v>
      </c>
      <c r="M67" s="1"/>
      <c r="Q67" s="57">
        <f>N72-N71</f>
        <v>1047.6000000000004</v>
      </c>
    </row>
    <row r="68" spans="1:21" ht="14.25" customHeight="1">
      <c r="L68" s="34" t="s">
        <v>37</v>
      </c>
      <c r="M68" s="1"/>
      <c r="O68" s="57">
        <f>S72-S71</f>
        <v>95.200000000000728</v>
      </c>
    </row>
    <row r="69" spans="1:21" ht="14.25" customHeight="1"/>
    <row r="70" spans="1:21" ht="45">
      <c r="L70" s="7" t="s">
        <v>13</v>
      </c>
      <c r="M70" s="8" t="s">
        <v>3</v>
      </c>
      <c r="N70" s="7" t="s">
        <v>15</v>
      </c>
      <c r="O70" s="7" t="s">
        <v>27</v>
      </c>
      <c r="P70" s="16" t="s">
        <v>28</v>
      </c>
      <c r="Q70" s="7" t="s">
        <v>14</v>
      </c>
      <c r="R70" s="7" t="s">
        <v>35</v>
      </c>
      <c r="S70" s="7" t="s">
        <v>44</v>
      </c>
    </row>
    <row r="71" spans="1:21" ht="14.25" customHeight="1">
      <c r="L71" s="54">
        <v>4400</v>
      </c>
      <c r="M71" s="41">
        <v>2.7389999999999999</v>
      </c>
      <c r="N71" s="44">
        <f>M71*L71</f>
        <v>12051.6</v>
      </c>
      <c r="O71" s="42">
        <f>$Q$13</f>
        <v>2.3809999999999998</v>
      </c>
      <c r="P71" s="45">
        <f>O71*L71</f>
        <v>10476.4</v>
      </c>
      <c r="Q71" s="44">
        <v>250</v>
      </c>
      <c r="R71" s="44">
        <f>Q71+P71</f>
        <v>10726.4</v>
      </c>
      <c r="S71" s="44">
        <f>N71-R71</f>
        <v>1325.2000000000007</v>
      </c>
    </row>
    <row r="72" spans="1:21" ht="14.25" customHeight="1">
      <c r="L72" s="55">
        <v>4800</v>
      </c>
      <c r="M72" s="41">
        <v>2.7290000000000001</v>
      </c>
      <c r="N72" s="44">
        <f>M72*L72</f>
        <v>13099.2</v>
      </c>
      <c r="O72" s="42">
        <f>$Q$13</f>
        <v>2.3809999999999998</v>
      </c>
      <c r="P72" s="45">
        <f>O72*L72</f>
        <v>11428.8</v>
      </c>
      <c r="Q72" s="44">
        <v>250</v>
      </c>
      <c r="R72" s="44">
        <f>Q72+P72</f>
        <v>11678.8</v>
      </c>
      <c r="S72" s="44">
        <f>N72-R72</f>
        <v>1420.4000000000015</v>
      </c>
    </row>
    <row r="73" spans="1:21" ht="14.25" customHeight="1" thickBot="1">
      <c r="A73" s="6"/>
      <c r="B73" s="6"/>
      <c r="C73" s="6"/>
      <c r="D73" s="6"/>
      <c r="E73" s="6"/>
      <c r="F73" s="6"/>
      <c r="G73" s="6"/>
      <c r="H73" s="6"/>
      <c r="I73" s="6"/>
      <c r="J73" s="6"/>
      <c r="K73" s="6"/>
      <c r="L73" s="6"/>
      <c r="M73" s="6"/>
      <c r="N73" s="6"/>
      <c r="O73" s="6"/>
      <c r="P73" s="6"/>
      <c r="Q73" s="6"/>
      <c r="R73" s="6"/>
      <c r="S73" s="6"/>
    </row>
    <row r="74" spans="1:21" ht="14.25" customHeight="1"/>
    <row r="75" spans="1:21" ht="13.35" customHeight="1">
      <c r="L75" s="81" t="s">
        <v>6</v>
      </c>
      <c r="M75" s="81"/>
      <c r="N75" s="81"/>
      <c r="O75" s="81"/>
      <c r="P75" s="81"/>
      <c r="Q75" s="81"/>
      <c r="R75" s="81"/>
      <c r="S75" s="81"/>
    </row>
    <row r="76" spans="1:21" ht="54" customHeight="1">
      <c r="L76" s="7" t="s">
        <v>13</v>
      </c>
      <c r="M76" s="8" t="s">
        <v>3</v>
      </c>
      <c r="N76" s="7" t="s">
        <v>15</v>
      </c>
      <c r="O76" s="7" t="s">
        <v>27</v>
      </c>
      <c r="P76" s="16" t="s">
        <v>28</v>
      </c>
      <c r="Q76" s="7" t="s">
        <v>14</v>
      </c>
      <c r="R76" s="7" t="s">
        <v>35</v>
      </c>
      <c r="S76" s="7" t="s">
        <v>44</v>
      </c>
      <c r="T76" s="14"/>
    </row>
    <row r="77" spans="1:21" ht="16.350000000000001" customHeight="1">
      <c r="L77" s="40">
        <v>3600</v>
      </c>
      <c r="M77" s="41">
        <v>2.7589999999999999</v>
      </c>
      <c r="N77" s="44">
        <f>M77*L77</f>
        <v>9932.4</v>
      </c>
      <c r="O77" s="42">
        <v>2.3809999999999998</v>
      </c>
      <c r="P77" s="45">
        <f>O77*L77</f>
        <v>8571.5999999999985</v>
      </c>
      <c r="Q77" s="44">
        <v>250</v>
      </c>
      <c r="R77" s="44">
        <f>Q77+P77</f>
        <v>8821.5999999999985</v>
      </c>
      <c r="S77" s="44">
        <f>N77-R77</f>
        <v>1110.8000000000011</v>
      </c>
      <c r="T77" s="15"/>
      <c r="U77" s="34"/>
    </row>
    <row r="78" spans="1:21" ht="14.25" customHeight="1">
      <c r="L78" s="60">
        <f>L77+400</f>
        <v>4000</v>
      </c>
      <c r="M78" s="61">
        <v>2.7490000000000001</v>
      </c>
      <c r="N78" s="44">
        <f t="shared" ref="N78:N91" si="0">M78*L78</f>
        <v>10996</v>
      </c>
      <c r="O78" s="42">
        <v>2.3809999999999998</v>
      </c>
      <c r="P78" s="45">
        <f t="shared" ref="P78:P91" si="1">O78*L78</f>
        <v>9524</v>
      </c>
      <c r="Q78" s="44">
        <v>250</v>
      </c>
      <c r="R78" s="44">
        <f t="shared" ref="R78:R91" si="2">Q78+P78</f>
        <v>9774</v>
      </c>
      <c r="S78" s="44">
        <f t="shared" ref="S78:S91" si="3">N78-R78</f>
        <v>1222</v>
      </c>
      <c r="T78" s="15"/>
    </row>
    <row r="79" spans="1:21" ht="14.25" customHeight="1">
      <c r="L79" s="40">
        <f>L78+400</f>
        <v>4400</v>
      </c>
      <c r="M79" s="41">
        <f>M78-0.01</f>
        <v>2.7390000000000003</v>
      </c>
      <c r="N79" s="44">
        <f t="shared" si="0"/>
        <v>12051.600000000002</v>
      </c>
      <c r="O79" s="42">
        <v>2.3809999999999998</v>
      </c>
      <c r="P79" s="45">
        <f t="shared" si="1"/>
        <v>10476.4</v>
      </c>
      <c r="Q79" s="44">
        <v>250</v>
      </c>
      <c r="R79" s="44">
        <f t="shared" si="2"/>
        <v>10726.4</v>
      </c>
      <c r="S79" s="44">
        <f t="shared" si="3"/>
        <v>1325.2000000000025</v>
      </c>
      <c r="T79" s="15"/>
    </row>
    <row r="80" spans="1:21" ht="14.25" customHeight="1">
      <c r="L80" s="40">
        <f t="shared" ref="L80:L91" si="4">L79+400</f>
        <v>4800</v>
      </c>
      <c r="M80" s="41">
        <f>M79-0.01</f>
        <v>2.7290000000000005</v>
      </c>
      <c r="N80" s="44">
        <f t="shared" si="0"/>
        <v>13099.200000000003</v>
      </c>
      <c r="O80" s="42">
        <v>2.3809999999999998</v>
      </c>
      <c r="P80" s="45">
        <f t="shared" si="1"/>
        <v>11428.8</v>
      </c>
      <c r="Q80" s="44">
        <v>250</v>
      </c>
      <c r="R80" s="44">
        <f t="shared" si="2"/>
        <v>11678.8</v>
      </c>
      <c r="S80" s="44">
        <f t="shared" si="3"/>
        <v>1420.4000000000033</v>
      </c>
      <c r="T80" s="15"/>
    </row>
    <row r="81" spans="1:20" ht="14.25" customHeight="1">
      <c r="L81" s="40">
        <f t="shared" si="4"/>
        <v>5200</v>
      </c>
      <c r="M81" s="41">
        <f t="shared" ref="M81:M87" si="5">M80-0.01</f>
        <v>2.7190000000000007</v>
      </c>
      <c r="N81" s="44">
        <f t="shared" si="0"/>
        <v>14138.800000000005</v>
      </c>
      <c r="O81" s="42">
        <v>2.3809999999999998</v>
      </c>
      <c r="P81" s="45">
        <f t="shared" si="1"/>
        <v>12381.199999999999</v>
      </c>
      <c r="Q81" s="44">
        <v>250</v>
      </c>
      <c r="R81" s="44">
        <f t="shared" si="2"/>
        <v>12631.199999999999</v>
      </c>
      <c r="S81" s="44">
        <f t="shared" si="3"/>
        <v>1507.6000000000058</v>
      </c>
      <c r="T81" s="15"/>
    </row>
    <row r="82" spans="1:20" ht="14.25" customHeight="1">
      <c r="L82" s="40">
        <f t="shared" si="4"/>
        <v>5600</v>
      </c>
      <c r="M82" s="41">
        <f t="shared" si="5"/>
        <v>2.709000000000001</v>
      </c>
      <c r="N82" s="44">
        <f t="shared" si="0"/>
        <v>15170.400000000005</v>
      </c>
      <c r="O82" s="42">
        <v>2.3809999999999998</v>
      </c>
      <c r="P82" s="45">
        <f t="shared" si="1"/>
        <v>13333.599999999999</v>
      </c>
      <c r="Q82" s="44">
        <v>250</v>
      </c>
      <c r="R82" s="44">
        <f t="shared" si="2"/>
        <v>13583.599999999999</v>
      </c>
      <c r="S82" s="44">
        <f t="shared" si="3"/>
        <v>1586.8000000000065</v>
      </c>
      <c r="T82" s="15"/>
    </row>
    <row r="83" spans="1:20" ht="14.25" customHeight="1">
      <c r="L83" s="40">
        <f t="shared" si="4"/>
        <v>6000</v>
      </c>
      <c r="M83" s="41">
        <f t="shared" si="5"/>
        <v>2.6990000000000012</v>
      </c>
      <c r="N83" s="44">
        <f t="shared" si="0"/>
        <v>16194.000000000007</v>
      </c>
      <c r="O83" s="42">
        <v>2.3809999999999998</v>
      </c>
      <c r="P83" s="45">
        <f t="shared" si="1"/>
        <v>14285.999999999998</v>
      </c>
      <c r="Q83" s="44">
        <v>250</v>
      </c>
      <c r="R83" s="44">
        <f t="shared" si="2"/>
        <v>14535.999999999998</v>
      </c>
      <c r="S83" s="44">
        <f t="shared" si="3"/>
        <v>1658.0000000000091</v>
      </c>
      <c r="T83" s="15"/>
    </row>
    <row r="84" spans="1:20" ht="14.25" customHeight="1">
      <c r="L84" s="40">
        <f t="shared" si="4"/>
        <v>6400</v>
      </c>
      <c r="M84" s="41">
        <f t="shared" si="5"/>
        <v>2.6890000000000014</v>
      </c>
      <c r="N84" s="44">
        <f t="shared" si="0"/>
        <v>17209.600000000009</v>
      </c>
      <c r="O84" s="42">
        <v>2.3809999999999998</v>
      </c>
      <c r="P84" s="45">
        <f t="shared" si="1"/>
        <v>15238.399999999998</v>
      </c>
      <c r="Q84" s="44">
        <v>250</v>
      </c>
      <c r="R84" s="44">
        <f t="shared" si="2"/>
        <v>15488.399999999998</v>
      </c>
      <c r="S84" s="44">
        <f t="shared" si="3"/>
        <v>1721.2000000000116</v>
      </c>
      <c r="T84" s="15"/>
    </row>
    <row r="85" spans="1:20" ht="14.25" customHeight="1">
      <c r="L85" s="40">
        <f t="shared" si="4"/>
        <v>6800</v>
      </c>
      <c r="M85" s="41">
        <f t="shared" si="5"/>
        <v>2.6790000000000016</v>
      </c>
      <c r="N85" s="44">
        <f t="shared" si="0"/>
        <v>18217.200000000012</v>
      </c>
      <c r="O85" s="42">
        <v>2.3809999999999998</v>
      </c>
      <c r="P85" s="45">
        <f t="shared" si="1"/>
        <v>16190.8</v>
      </c>
      <c r="Q85" s="44">
        <v>250</v>
      </c>
      <c r="R85" s="44">
        <f t="shared" si="2"/>
        <v>16440.8</v>
      </c>
      <c r="S85" s="44">
        <f t="shared" si="3"/>
        <v>1776.4000000000124</v>
      </c>
      <c r="T85" s="15"/>
    </row>
    <row r="86" spans="1:20" ht="14.25" customHeight="1">
      <c r="L86" s="40">
        <f t="shared" si="4"/>
        <v>7200</v>
      </c>
      <c r="M86" s="41">
        <f t="shared" si="5"/>
        <v>2.6690000000000018</v>
      </c>
      <c r="N86" s="44">
        <f t="shared" si="0"/>
        <v>19216.800000000014</v>
      </c>
      <c r="O86" s="42">
        <v>2.3809999999999998</v>
      </c>
      <c r="P86" s="45">
        <f t="shared" si="1"/>
        <v>17143.199999999997</v>
      </c>
      <c r="Q86" s="44">
        <v>250</v>
      </c>
      <c r="R86" s="44">
        <f t="shared" si="2"/>
        <v>17393.199999999997</v>
      </c>
      <c r="S86" s="44">
        <f t="shared" si="3"/>
        <v>1823.6000000000167</v>
      </c>
      <c r="T86" s="15"/>
    </row>
    <row r="87" spans="1:20" ht="14.25" customHeight="1">
      <c r="L87" s="40">
        <f t="shared" si="4"/>
        <v>7600</v>
      </c>
      <c r="M87" s="41">
        <f t="shared" si="5"/>
        <v>2.659000000000002</v>
      </c>
      <c r="N87" s="44">
        <f t="shared" si="0"/>
        <v>20208.400000000016</v>
      </c>
      <c r="O87" s="42">
        <v>2.3809999999999998</v>
      </c>
      <c r="P87" s="45">
        <f t="shared" si="1"/>
        <v>18095.599999999999</v>
      </c>
      <c r="Q87" s="44">
        <v>250</v>
      </c>
      <c r="R87" s="44">
        <f t="shared" si="2"/>
        <v>18345.599999999999</v>
      </c>
      <c r="S87" s="44">
        <f t="shared" si="3"/>
        <v>1862.8000000000175</v>
      </c>
      <c r="T87" s="15"/>
    </row>
    <row r="88" spans="1:20" ht="14.25" customHeight="1">
      <c r="L88" s="40">
        <f t="shared" si="4"/>
        <v>8000</v>
      </c>
      <c r="M88" s="41">
        <f>M87-0.01</f>
        <v>2.6490000000000022</v>
      </c>
      <c r="N88" s="44">
        <f t="shared" si="0"/>
        <v>21192.000000000018</v>
      </c>
      <c r="O88" s="42">
        <v>2.3809999999999998</v>
      </c>
      <c r="P88" s="45">
        <f t="shared" si="1"/>
        <v>19048</v>
      </c>
      <c r="Q88" s="44">
        <v>250</v>
      </c>
      <c r="R88" s="44">
        <f t="shared" si="2"/>
        <v>19298</v>
      </c>
      <c r="S88" s="44">
        <f t="shared" si="3"/>
        <v>1894.0000000000182</v>
      </c>
      <c r="T88" s="15"/>
    </row>
    <row r="89" spans="1:20" ht="14.25" customHeight="1">
      <c r="L89" s="40">
        <f t="shared" si="4"/>
        <v>8400</v>
      </c>
      <c r="M89" s="41">
        <f t="shared" ref="M89:M91" si="6">M88-0.01</f>
        <v>2.6390000000000025</v>
      </c>
      <c r="N89" s="44">
        <f t="shared" si="0"/>
        <v>22167.60000000002</v>
      </c>
      <c r="O89" s="42">
        <v>2.3809999999999998</v>
      </c>
      <c r="P89" s="45">
        <f t="shared" si="1"/>
        <v>20000.399999999998</v>
      </c>
      <c r="Q89" s="44">
        <v>250</v>
      </c>
      <c r="R89" s="44">
        <f t="shared" si="2"/>
        <v>20250.399999999998</v>
      </c>
      <c r="S89" s="44">
        <f t="shared" si="3"/>
        <v>1917.2000000000226</v>
      </c>
      <c r="T89" s="15"/>
    </row>
    <row r="90" spans="1:20" ht="14.25" customHeight="1">
      <c r="L90" s="40">
        <f t="shared" si="4"/>
        <v>8800</v>
      </c>
      <c r="M90" s="41">
        <f t="shared" si="6"/>
        <v>2.6290000000000027</v>
      </c>
      <c r="N90" s="44">
        <f t="shared" si="0"/>
        <v>23135.200000000023</v>
      </c>
      <c r="O90" s="42">
        <v>2.3809999999999998</v>
      </c>
      <c r="P90" s="45">
        <f t="shared" si="1"/>
        <v>20952.8</v>
      </c>
      <c r="Q90" s="44">
        <v>250</v>
      </c>
      <c r="R90" s="44">
        <f t="shared" si="2"/>
        <v>21202.799999999999</v>
      </c>
      <c r="S90" s="44">
        <f t="shared" si="3"/>
        <v>1932.4000000000233</v>
      </c>
      <c r="T90" s="15"/>
    </row>
    <row r="91" spans="1:20" ht="14.25" customHeight="1">
      <c r="L91" s="40">
        <f t="shared" si="4"/>
        <v>9200</v>
      </c>
      <c r="M91" s="41">
        <f t="shared" si="6"/>
        <v>2.6190000000000029</v>
      </c>
      <c r="N91" s="44">
        <f t="shared" si="0"/>
        <v>24094.800000000025</v>
      </c>
      <c r="O91" s="42">
        <v>2.3809999999999998</v>
      </c>
      <c r="P91" s="45">
        <f t="shared" si="1"/>
        <v>21905.199999999997</v>
      </c>
      <c r="Q91" s="44">
        <v>250</v>
      </c>
      <c r="R91" s="44">
        <f t="shared" si="2"/>
        <v>22155.199999999997</v>
      </c>
      <c r="S91" s="44">
        <f t="shared" si="3"/>
        <v>1939.6000000000276</v>
      </c>
    </row>
    <row r="92" spans="1:20" ht="14.25" customHeight="1"/>
    <row r="93" spans="1:20" ht="14.25" customHeight="1" thickBot="1">
      <c r="A93" s="6"/>
      <c r="B93" s="6"/>
      <c r="C93" s="6"/>
      <c r="D93" s="6"/>
      <c r="E93" s="6"/>
      <c r="F93" s="6"/>
      <c r="G93" s="6"/>
      <c r="H93" s="6"/>
      <c r="I93" s="6"/>
      <c r="J93" s="6"/>
      <c r="K93" s="6"/>
      <c r="L93" s="6"/>
      <c r="M93" s="6"/>
      <c r="N93" s="6"/>
      <c r="O93" s="6"/>
      <c r="P93" s="6"/>
      <c r="Q93" s="6"/>
      <c r="R93" s="6"/>
      <c r="S93" s="6"/>
    </row>
    <row r="94" spans="1:20" ht="14.25" customHeight="1">
      <c r="L94" s="1" t="s">
        <v>16</v>
      </c>
    </row>
    <row r="95" spans="1:20" ht="14.25" customHeight="1">
      <c r="L95" s="52">
        <v>1939.6</v>
      </c>
    </row>
    <row r="96" spans="1:20" ht="14.25" customHeight="1"/>
    <row r="97" spans="1:20" ht="14.25" customHeight="1" thickBot="1">
      <c r="A97" s="6"/>
      <c r="B97" s="6"/>
      <c r="C97" s="6"/>
      <c r="D97" s="6"/>
      <c r="E97" s="6"/>
      <c r="F97" s="6"/>
      <c r="G97" s="6"/>
      <c r="H97" s="6"/>
      <c r="I97" s="6"/>
      <c r="J97" s="6"/>
      <c r="K97" s="6"/>
      <c r="L97" s="6"/>
      <c r="M97" s="6"/>
      <c r="N97" s="6"/>
      <c r="O97" s="6"/>
      <c r="P97" s="6"/>
      <c r="Q97" s="6"/>
      <c r="R97" s="6"/>
      <c r="S97" s="6"/>
    </row>
    <row r="98" spans="1:20" ht="14.25" customHeight="1"/>
    <row r="99" spans="1:20" ht="14.25" customHeight="1">
      <c r="L99" s="74" t="s">
        <v>18</v>
      </c>
      <c r="M99" s="75"/>
      <c r="N99" s="75"/>
      <c r="O99" s="75"/>
      <c r="P99" s="79" t="s">
        <v>19</v>
      </c>
      <c r="Q99" s="80"/>
      <c r="R99" s="80"/>
      <c r="S99" s="80"/>
      <c r="T99" s="80"/>
    </row>
    <row r="100" spans="1:20" ht="42" customHeight="1">
      <c r="L100" s="7" t="s">
        <v>13</v>
      </c>
      <c r="M100" s="8" t="s">
        <v>3</v>
      </c>
      <c r="N100" s="7" t="s">
        <v>15</v>
      </c>
      <c r="O100" s="7" t="s">
        <v>17</v>
      </c>
      <c r="P100" s="12" t="s">
        <v>20</v>
      </c>
      <c r="Q100" s="12" t="s">
        <v>29</v>
      </c>
      <c r="R100" s="12" t="s">
        <v>21</v>
      </c>
      <c r="S100" s="12" t="s">
        <v>22</v>
      </c>
      <c r="T100" s="12" t="s">
        <v>19</v>
      </c>
    </row>
    <row r="101" spans="1:20" ht="15" customHeight="1">
      <c r="L101" s="11">
        <v>3600</v>
      </c>
      <c r="M101" s="66">
        <f>M77</f>
        <v>2.7589999999999999</v>
      </c>
      <c r="N101" s="9">
        <f>M101*L101</f>
        <v>9932.4</v>
      </c>
      <c r="O101" s="51"/>
      <c r="P101" s="17">
        <f>$Q$13</f>
        <v>2.3809999999999998</v>
      </c>
      <c r="Q101" s="18">
        <f>P101*L101</f>
        <v>8571.5999999999985</v>
      </c>
      <c r="R101" s="18">
        <v>250</v>
      </c>
      <c r="S101" s="18">
        <f>R101+Q101</f>
        <v>8821.5999999999985</v>
      </c>
      <c r="T101" s="51"/>
    </row>
    <row r="102" spans="1:20" ht="14.25" customHeight="1">
      <c r="L102" s="11">
        <v>3601</v>
      </c>
      <c r="M102" s="66">
        <f>M101-0.000025</f>
        <v>2.758975</v>
      </c>
      <c r="N102" s="9">
        <f>M102*L102</f>
        <v>9935.0689750000001</v>
      </c>
      <c r="O102" s="10">
        <f>N102-M102</f>
        <v>9932.31</v>
      </c>
      <c r="P102" s="17">
        <f>$Q$13</f>
        <v>2.3809999999999998</v>
      </c>
      <c r="Q102" s="18">
        <f>P102*L102</f>
        <v>8573.9809999999998</v>
      </c>
      <c r="R102" s="18">
        <v>250</v>
      </c>
      <c r="S102" s="18">
        <f>R102+Q102</f>
        <v>8823.9809999999998</v>
      </c>
      <c r="T102" s="19">
        <f>P102*L102</f>
        <v>8573.9809999999998</v>
      </c>
    </row>
    <row r="103" spans="1:20" ht="6.6" customHeight="1">
      <c r="L103" s="71"/>
      <c r="M103" s="72"/>
      <c r="N103" s="72"/>
      <c r="O103" s="73"/>
      <c r="P103" s="71"/>
      <c r="Q103" s="72"/>
      <c r="R103" s="72"/>
      <c r="S103" s="72"/>
      <c r="T103" s="73"/>
    </row>
    <row r="104" spans="1:20" ht="12.6" customHeight="1">
      <c r="L104" s="11">
        <v>4000</v>
      </c>
      <c r="M104" s="66">
        <f>M78</f>
        <v>2.7490000000000001</v>
      </c>
      <c r="N104" s="9">
        <f>M104*L104</f>
        <v>10996</v>
      </c>
      <c r="O104" s="51"/>
      <c r="P104" s="17">
        <f>$Q$13</f>
        <v>2.3809999999999998</v>
      </c>
      <c r="Q104" s="9">
        <f>P104*L104</f>
        <v>9524</v>
      </c>
      <c r="R104" s="18">
        <v>250</v>
      </c>
      <c r="S104" s="9">
        <f>R104+Q104</f>
        <v>9774</v>
      </c>
      <c r="T104" s="51"/>
    </row>
    <row r="105" spans="1:20" ht="14.25" customHeight="1">
      <c r="L105" s="62">
        <v>4001</v>
      </c>
      <c r="M105" s="66">
        <f>M79</f>
        <v>2.7390000000000003</v>
      </c>
      <c r="N105" s="9">
        <f>M105*L105</f>
        <v>10958.739000000001</v>
      </c>
      <c r="O105" s="63">
        <f>N105-M105</f>
        <v>10956.000000000002</v>
      </c>
      <c r="P105" s="17">
        <f>$Q$13</f>
        <v>2.3809999999999998</v>
      </c>
      <c r="Q105" s="9">
        <f>P105*L105</f>
        <v>9526.3809999999994</v>
      </c>
      <c r="R105" s="18">
        <v>250</v>
      </c>
      <c r="S105" s="9">
        <f>R105+Q105</f>
        <v>9776.3809999999994</v>
      </c>
      <c r="T105" s="63">
        <f>P105*L105</f>
        <v>9526.3809999999994</v>
      </c>
    </row>
    <row r="106" spans="1:20" ht="7.35" customHeight="1">
      <c r="L106" s="71"/>
      <c r="M106" s="72"/>
      <c r="N106" s="72"/>
      <c r="O106" s="73"/>
      <c r="P106" s="71"/>
      <c r="Q106" s="72"/>
      <c r="R106" s="72"/>
      <c r="S106" s="72"/>
      <c r="T106" s="73"/>
    </row>
    <row r="107" spans="1:20" ht="14.25" customHeight="1">
      <c r="L107" s="11">
        <f>L79</f>
        <v>4400</v>
      </c>
      <c r="M107" s="66">
        <f>M79</f>
        <v>2.7390000000000003</v>
      </c>
      <c r="N107" s="9">
        <f>M107*L107</f>
        <v>12051.600000000002</v>
      </c>
      <c r="O107" s="51"/>
      <c r="P107" s="17">
        <f>$Q$13</f>
        <v>2.3809999999999998</v>
      </c>
      <c r="Q107" s="9">
        <f>P107*L107</f>
        <v>10476.4</v>
      </c>
      <c r="R107" s="18">
        <v>250</v>
      </c>
      <c r="S107" s="9">
        <f>R107+Q107</f>
        <v>10726.4</v>
      </c>
      <c r="T107" s="51"/>
    </row>
    <row r="108" spans="1:20" ht="14.25" customHeight="1">
      <c r="L108" s="11">
        <f>L107+1</f>
        <v>4401</v>
      </c>
      <c r="M108" s="66">
        <f>M80</f>
        <v>2.7290000000000005</v>
      </c>
      <c r="N108" s="9">
        <f>M108*L108</f>
        <v>12010.329000000002</v>
      </c>
      <c r="O108" s="10">
        <f>N108-M108</f>
        <v>12007.600000000002</v>
      </c>
      <c r="P108" s="17">
        <f>$Q$13</f>
        <v>2.3809999999999998</v>
      </c>
      <c r="Q108" s="9">
        <f>P108*L108</f>
        <v>10478.780999999999</v>
      </c>
      <c r="R108" s="18">
        <v>250</v>
      </c>
      <c r="S108" s="9">
        <f>R108+Q108</f>
        <v>10728.780999999999</v>
      </c>
      <c r="T108" s="10">
        <f>P108*L108</f>
        <v>10478.780999999999</v>
      </c>
    </row>
    <row r="109" spans="1:20" ht="5.45" customHeight="1">
      <c r="L109" s="71"/>
      <c r="M109" s="72"/>
      <c r="N109" s="72"/>
      <c r="O109" s="73"/>
      <c r="P109" s="71"/>
      <c r="Q109" s="72"/>
      <c r="R109" s="72"/>
      <c r="S109" s="72"/>
      <c r="T109" s="73"/>
    </row>
    <row r="110" spans="1:20" ht="14.25" customHeight="1">
      <c r="L110" s="11">
        <v>4800</v>
      </c>
      <c r="M110" s="66">
        <f>M80</f>
        <v>2.7290000000000005</v>
      </c>
      <c r="N110" s="9">
        <f>M110*L110</f>
        <v>13099.200000000003</v>
      </c>
      <c r="O110" s="51"/>
      <c r="P110" s="17">
        <f>$Q$13</f>
        <v>2.3809999999999998</v>
      </c>
      <c r="Q110" s="9">
        <f>P110*L110</f>
        <v>11428.8</v>
      </c>
      <c r="R110" s="18">
        <v>250</v>
      </c>
      <c r="S110" s="9">
        <f>R110+Q110</f>
        <v>11678.8</v>
      </c>
      <c r="T110" s="51"/>
    </row>
    <row r="111" spans="1:20" ht="14.25" customHeight="1">
      <c r="L111" s="11">
        <v>4801</v>
      </c>
      <c r="M111" s="66">
        <f>M81</f>
        <v>2.7190000000000007</v>
      </c>
      <c r="N111" s="9">
        <f>M111*L111</f>
        <v>13053.919000000004</v>
      </c>
      <c r="O111" s="10">
        <f>N111-M111</f>
        <v>13051.200000000004</v>
      </c>
      <c r="P111" s="17">
        <f>$Q$13</f>
        <v>2.3809999999999998</v>
      </c>
      <c r="Q111" s="9">
        <f>P111*L111</f>
        <v>11431.180999999999</v>
      </c>
      <c r="R111" s="18">
        <v>250</v>
      </c>
      <c r="S111" s="9">
        <f>R111+Q111</f>
        <v>11681.180999999999</v>
      </c>
      <c r="T111" s="10">
        <f>P111*L111</f>
        <v>11431.180999999999</v>
      </c>
    </row>
    <row r="112" spans="1:20" ht="6.6" customHeight="1">
      <c r="L112" s="71"/>
      <c r="M112" s="72"/>
      <c r="N112" s="72"/>
      <c r="O112" s="73"/>
      <c r="P112" s="71"/>
      <c r="Q112" s="72"/>
      <c r="R112" s="72"/>
      <c r="S112" s="72"/>
      <c r="T112" s="73"/>
    </row>
    <row r="113" spans="1:20" ht="14.25" customHeight="1">
      <c r="L113" s="11">
        <v>5200</v>
      </c>
      <c r="M113" s="66">
        <f>M81</f>
        <v>2.7190000000000007</v>
      </c>
      <c r="N113" s="9">
        <f>M113*L113</f>
        <v>14138.800000000005</v>
      </c>
      <c r="O113" s="51"/>
      <c r="P113" s="17">
        <f>$Q$13</f>
        <v>2.3809999999999998</v>
      </c>
      <c r="Q113" s="9">
        <f>P113*L113</f>
        <v>12381.199999999999</v>
      </c>
      <c r="R113" s="18">
        <v>250</v>
      </c>
      <c r="S113" s="9">
        <f>R113+Q113</f>
        <v>12631.199999999999</v>
      </c>
      <c r="T113" s="51"/>
    </row>
    <row r="114" spans="1:20" ht="14.25" customHeight="1">
      <c r="L114" s="11">
        <v>5201</v>
      </c>
      <c r="M114" s="66">
        <f>M82</f>
        <v>2.709000000000001</v>
      </c>
      <c r="N114" s="9">
        <f>M114*L114</f>
        <v>14089.509000000005</v>
      </c>
      <c r="O114" s="10">
        <f>N114-M114</f>
        <v>14086.800000000005</v>
      </c>
      <c r="P114" s="17">
        <f>$Q$13</f>
        <v>2.3809999999999998</v>
      </c>
      <c r="Q114" s="9">
        <f>P114*L114</f>
        <v>12383.580999999998</v>
      </c>
      <c r="R114" s="18">
        <v>250</v>
      </c>
      <c r="S114" s="9">
        <f>R114+Q114</f>
        <v>12633.580999999998</v>
      </c>
      <c r="T114" s="10">
        <f>P114*L114</f>
        <v>12383.580999999998</v>
      </c>
    </row>
    <row r="115" spans="1:20" ht="14.25" customHeight="1" thickBot="1">
      <c r="A115" s="6"/>
      <c r="B115" s="6"/>
      <c r="C115" s="6"/>
      <c r="D115" s="6"/>
      <c r="E115" s="6"/>
      <c r="F115" s="6"/>
      <c r="G115" s="6"/>
      <c r="H115" s="6"/>
      <c r="I115" s="6"/>
      <c r="J115" s="6"/>
      <c r="K115" s="6"/>
      <c r="L115" s="6"/>
      <c r="M115" s="6"/>
      <c r="N115" s="6"/>
      <c r="O115" s="6"/>
      <c r="P115" s="6"/>
      <c r="Q115" s="6"/>
      <c r="R115" s="6"/>
      <c r="S115" s="6"/>
    </row>
    <row r="116" spans="1:20" ht="14.25" customHeight="1"/>
    <row r="117" spans="1:20" ht="14.25" customHeight="1">
      <c r="L117" s="50" t="s">
        <v>53</v>
      </c>
    </row>
    <row r="118" spans="1:20" ht="14.25" customHeight="1"/>
    <row r="119" spans="1:20">
      <c r="L119" s="32"/>
      <c r="M119" s="32"/>
      <c r="N119" s="32"/>
      <c r="O119" s="32"/>
      <c r="P119" s="32"/>
      <c r="Q119" s="32"/>
      <c r="R119" s="32"/>
      <c r="S119" s="32"/>
      <c r="T119" s="32"/>
    </row>
    <row r="120" spans="1:20">
      <c r="L120" s="32"/>
      <c r="M120" s="32"/>
      <c r="N120" s="32"/>
      <c r="O120" s="32"/>
      <c r="P120" s="32"/>
      <c r="Q120" s="32"/>
      <c r="R120" s="32"/>
      <c r="S120" s="32"/>
      <c r="T120" s="32"/>
    </row>
    <row r="121" spans="1:20" ht="14.25" customHeight="1">
      <c r="L121" s="37"/>
      <c r="M121" s="37"/>
      <c r="N121" s="37"/>
      <c r="O121" s="38"/>
      <c r="P121" s="37"/>
      <c r="Q121" s="37"/>
      <c r="R121" s="37"/>
      <c r="S121" s="37"/>
      <c r="T121" s="38"/>
    </row>
    <row r="122" spans="1:20" ht="14.25" customHeight="1"/>
    <row r="123" spans="1:20" ht="30" customHeight="1">
      <c r="L123" s="33"/>
    </row>
    <row r="124" spans="1:20" ht="14.25" customHeight="1"/>
    <row r="125" spans="1:20" ht="14.25" customHeight="1"/>
    <row r="126" spans="1:20" ht="14.25" customHeight="1"/>
    <row r="127" spans="1:20" ht="14.25" customHeight="1"/>
    <row r="128" spans="1:20" ht="14.25" customHeight="1"/>
    <row r="129" ht="14.25" customHeight="1"/>
    <row r="130" ht="14.25" customHeight="1"/>
    <row r="131" ht="14.25" customHeight="1"/>
    <row r="132" ht="14.25" customHeight="1"/>
    <row r="133" ht="14.25" customHeight="1"/>
    <row r="134" ht="14.25" customHeight="1"/>
    <row r="135" ht="14.25" customHeight="1"/>
    <row r="136" ht="14.25" customHeight="1"/>
    <row r="137" ht="14.25" customHeight="1"/>
    <row r="138" ht="14.25" customHeight="1"/>
    <row r="139" ht="14.25" customHeight="1"/>
    <row r="140" ht="14.25" customHeight="1"/>
    <row r="141" ht="14.25" customHeight="1"/>
    <row r="142" ht="14.25" customHeight="1"/>
    <row r="143" ht="14.25" customHeight="1"/>
    <row r="144" ht="14.25" customHeight="1"/>
    <row r="145" spans="1:1" ht="14.25" customHeight="1"/>
    <row r="146" spans="1:1" ht="14.25" customHeight="1"/>
    <row r="147" spans="1:1" ht="14.25" customHeight="1"/>
    <row r="148" spans="1:1" ht="14.25" customHeight="1"/>
    <row r="149" spans="1:1" ht="14.25" customHeight="1">
      <c r="A149" t="s">
        <v>49</v>
      </c>
    </row>
    <row r="150" spans="1:1" ht="14.25" customHeight="1">
      <c r="A150" t="s">
        <v>46</v>
      </c>
    </row>
    <row r="151" spans="1:1" ht="14.25" customHeight="1">
      <c r="A151" t="s">
        <v>47</v>
      </c>
    </row>
    <row r="152" spans="1:1" ht="14.25" customHeight="1">
      <c r="A152" t="s">
        <v>48</v>
      </c>
    </row>
    <row r="153" spans="1:1" ht="14.25" customHeight="1"/>
    <row r="154" spans="1:1" ht="14.25" customHeight="1"/>
    <row r="155" spans="1:1" ht="14.25" customHeight="1"/>
    <row r="156" spans="1:1" ht="14.25" customHeight="1"/>
    <row r="157" spans="1:1" ht="14.25" customHeight="1"/>
    <row r="158" spans="1:1" ht="14.25" customHeight="1"/>
    <row r="159" spans="1:1" ht="14.25" customHeight="1"/>
    <row r="160" spans="1:1" ht="14.25" customHeight="1"/>
    <row r="161" ht="14.25" customHeight="1"/>
    <row r="162" ht="14.25" customHeight="1"/>
    <row r="163" ht="14.25" customHeight="1"/>
    <row r="164" ht="14.25" customHeight="1"/>
    <row r="165" ht="14.25" customHeight="1"/>
    <row r="166" ht="14.25" customHeight="1"/>
    <row r="167" ht="14.25" customHeight="1"/>
    <row r="168" ht="14.25" customHeight="1"/>
    <row r="169" ht="14.25" customHeight="1"/>
    <row r="170" ht="14.25" customHeight="1"/>
    <row r="171" ht="14.25" customHeight="1"/>
    <row r="172" ht="14.25" customHeight="1"/>
    <row r="173" ht="14.25" customHeight="1"/>
    <row r="174" ht="14.25" customHeight="1"/>
    <row r="175" ht="14.25" customHeight="1"/>
    <row r="176" ht="14.25" customHeight="1"/>
    <row r="177" ht="14.25" customHeight="1"/>
    <row r="178" ht="14.25" customHeight="1"/>
    <row r="179" ht="14.25" customHeight="1"/>
    <row r="180" ht="14.25" customHeight="1"/>
    <row r="181" ht="14.25" customHeight="1"/>
    <row r="182" ht="14.25" customHeight="1"/>
    <row r="183" ht="14.25" customHeight="1"/>
    <row r="184" ht="14.25" customHeight="1"/>
    <row r="185" ht="14.25" customHeight="1"/>
    <row r="186" ht="14.25" customHeight="1"/>
    <row r="187" ht="14.25" customHeight="1"/>
    <row r="188" ht="14.25" customHeight="1"/>
    <row r="189" ht="14.25" customHeight="1"/>
    <row r="190" ht="14.25" customHeight="1"/>
    <row r="191" ht="14.25" customHeight="1"/>
    <row r="192" ht="14.25" customHeight="1"/>
    <row r="193" ht="14.25" customHeight="1"/>
    <row r="194" ht="14.25" customHeight="1"/>
    <row r="195" ht="14.25" customHeight="1"/>
    <row r="196" ht="14.25" customHeight="1"/>
    <row r="197" ht="14.25" customHeight="1"/>
    <row r="198" ht="14.25" customHeight="1"/>
    <row r="199" ht="14.25" customHeight="1"/>
    <row r="200" ht="14.25" customHeight="1"/>
    <row r="201" ht="14.25" customHeight="1"/>
    <row r="202" ht="14.25" customHeight="1"/>
    <row r="203" ht="14.25" customHeight="1"/>
    <row r="204" ht="14.25" customHeight="1"/>
    <row r="205" ht="14.25" customHeight="1"/>
    <row r="206" ht="14.25" customHeight="1"/>
    <row r="207" ht="14.25" customHeight="1"/>
    <row r="208" ht="14.25" customHeight="1"/>
    <row r="209" ht="14.25" customHeight="1"/>
    <row r="210" ht="14.25" customHeight="1"/>
    <row r="211" ht="14.25" customHeight="1"/>
    <row r="212" ht="14.25" customHeight="1"/>
    <row r="213" ht="14.25" customHeight="1"/>
    <row r="214" ht="14.25" customHeight="1"/>
    <row r="215" ht="14.25" customHeight="1"/>
    <row r="216" ht="14.25" customHeight="1"/>
    <row r="217" ht="14.25" customHeight="1"/>
    <row r="218" ht="14.25" customHeight="1"/>
    <row r="219" ht="14.25" customHeight="1"/>
    <row r="220" ht="14.25" customHeight="1"/>
    <row r="221" ht="14.25" customHeight="1"/>
    <row r="222" ht="14.25" customHeight="1"/>
    <row r="223" ht="14.25" customHeight="1"/>
    <row r="224" ht="14.25" customHeight="1"/>
    <row r="225" ht="14.25" customHeight="1"/>
    <row r="226" ht="14.25" customHeight="1"/>
    <row r="227" ht="14.25" customHeight="1"/>
    <row r="228" ht="14.25" customHeight="1"/>
    <row r="229" ht="14.25" customHeight="1"/>
    <row r="230" ht="14.25" customHeight="1"/>
    <row r="231" ht="14.25" customHeight="1"/>
    <row r="232" ht="14.25" customHeight="1"/>
    <row r="233" ht="14.25" customHeight="1"/>
    <row r="234" ht="14.25" customHeight="1"/>
    <row r="235" ht="14.25" customHeight="1"/>
    <row r="236" ht="14.25" customHeight="1"/>
    <row r="237" ht="14.25" customHeight="1"/>
    <row r="238" ht="14.25" customHeight="1"/>
    <row r="239" ht="14.25" customHeight="1"/>
    <row r="240" ht="14.25" customHeight="1"/>
    <row r="241" ht="14.25" customHeight="1"/>
    <row r="242" ht="14.25" customHeight="1"/>
    <row r="243" ht="14.25" customHeight="1"/>
    <row r="244" ht="14.25" customHeight="1"/>
    <row r="245" ht="14.25" customHeight="1"/>
    <row r="246" ht="14.25" customHeight="1"/>
    <row r="247" ht="14.25" customHeight="1"/>
    <row r="248" ht="14.25" customHeight="1"/>
    <row r="249" ht="14.25" customHeight="1"/>
    <row r="250" ht="14.25" customHeight="1"/>
    <row r="251" ht="14.25" customHeight="1"/>
    <row r="252" ht="14.25" customHeight="1"/>
    <row r="253" ht="14.25" customHeight="1"/>
    <row r="254" ht="14.25" customHeight="1"/>
    <row r="255" ht="14.25" customHeight="1"/>
    <row r="256" ht="14.25" customHeight="1"/>
    <row r="257" ht="14.25" customHeight="1"/>
    <row r="258" ht="14.25" customHeight="1"/>
    <row r="259" ht="14.25" customHeight="1"/>
    <row r="260" ht="14.25" customHeight="1"/>
    <row r="261" ht="14.25" customHeight="1"/>
    <row r="262" ht="14.25" customHeight="1"/>
    <row r="263" ht="14.25" customHeight="1"/>
    <row r="264" ht="14.25" customHeight="1"/>
    <row r="265" ht="14.25" customHeight="1"/>
    <row r="266" ht="14.25" customHeight="1"/>
    <row r="267" ht="14.25" customHeight="1"/>
    <row r="268" ht="14.25" customHeight="1"/>
    <row r="269" ht="14.25" customHeight="1"/>
    <row r="270" ht="14.25" customHeight="1"/>
    <row r="271" ht="14.25" customHeight="1"/>
    <row r="272" ht="14.25" customHeight="1"/>
    <row r="273" ht="14.25" customHeight="1"/>
    <row r="274" ht="14.25" customHeight="1"/>
    <row r="275" ht="14.25" customHeight="1"/>
    <row r="276" ht="14.25" customHeight="1"/>
    <row r="277" ht="14.25" customHeight="1"/>
    <row r="278" ht="14.25" customHeight="1"/>
    <row r="279" ht="14.25" customHeight="1"/>
    <row r="280" ht="14.25" customHeight="1"/>
    <row r="281" ht="14.25" customHeight="1"/>
    <row r="282" ht="14.25" customHeight="1"/>
    <row r="283" ht="14.25" customHeight="1"/>
    <row r="284" ht="14.25" customHeight="1"/>
    <row r="285" ht="14.25" customHeight="1"/>
    <row r="286" ht="14.25" customHeight="1"/>
    <row r="287" ht="14.25" customHeight="1"/>
    <row r="288" ht="14.25" customHeight="1"/>
    <row r="289" ht="14.25" customHeight="1"/>
    <row r="290" ht="14.25" customHeight="1"/>
    <row r="291" ht="14.25" customHeight="1"/>
    <row r="292" ht="14.25" customHeight="1"/>
    <row r="293" ht="14.25" customHeight="1"/>
    <row r="294" ht="14.25" customHeight="1"/>
    <row r="295" ht="14.25" customHeight="1"/>
    <row r="296" ht="14.25" customHeight="1"/>
    <row r="297" ht="14.25" customHeight="1"/>
    <row r="298" ht="14.25" customHeight="1"/>
    <row r="299" ht="14.25" customHeight="1"/>
    <row r="300" ht="14.25" customHeight="1"/>
    <row r="301" ht="14.25" customHeight="1"/>
    <row r="302" ht="14.25" customHeight="1"/>
    <row r="303" ht="14.25" customHeight="1"/>
    <row r="304" ht="14.25" customHeight="1"/>
    <row r="305" ht="14.25" customHeight="1"/>
    <row r="306" ht="14.25" customHeight="1"/>
    <row r="307" ht="14.25" customHeight="1"/>
    <row r="308" ht="14.25" customHeight="1"/>
    <row r="309" ht="14.25" customHeight="1"/>
    <row r="310" ht="14.25" customHeight="1"/>
    <row r="311" ht="14.25" customHeight="1"/>
    <row r="312" ht="14.25" customHeight="1"/>
    <row r="313" ht="14.25" customHeight="1"/>
    <row r="314" ht="14.25" customHeight="1"/>
    <row r="315" ht="14.25" customHeight="1"/>
    <row r="316" ht="14.25" customHeight="1"/>
    <row r="317" ht="14.25" customHeight="1"/>
    <row r="318" ht="14.25" customHeight="1"/>
    <row r="319" ht="14.25" customHeight="1"/>
    <row r="320" ht="14.25" customHeight="1"/>
    <row r="321" ht="14.25" customHeight="1"/>
    <row r="322" ht="14.25" customHeight="1"/>
    <row r="323" ht="14.25" customHeight="1"/>
    <row r="324" ht="14.25" customHeight="1"/>
    <row r="325" ht="14.25" customHeight="1"/>
    <row r="326" ht="14.25" customHeight="1"/>
    <row r="327" ht="14.25" customHeight="1"/>
    <row r="328" ht="14.25" customHeight="1"/>
    <row r="329" ht="14.25" customHeight="1"/>
    <row r="330" ht="14.25" customHeight="1"/>
    <row r="331" ht="14.25" customHeight="1"/>
    <row r="332" ht="14.25" customHeight="1"/>
    <row r="333" ht="14.25" customHeight="1"/>
    <row r="334" ht="14.25" customHeight="1"/>
    <row r="335" ht="14.25" customHeight="1"/>
    <row r="336" ht="14.25" customHeight="1"/>
    <row r="337" ht="14.25" customHeight="1"/>
    <row r="338" ht="14.25" customHeight="1"/>
    <row r="339" ht="14.25" customHeight="1"/>
    <row r="340" ht="14.25" customHeight="1"/>
    <row r="341" ht="14.25" customHeight="1"/>
    <row r="342" ht="14.25" customHeight="1"/>
    <row r="343" ht="14.25" customHeight="1"/>
    <row r="344" ht="14.25" customHeight="1"/>
    <row r="345" ht="14.25" customHeight="1"/>
    <row r="346" ht="14.25" customHeight="1"/>
    <row r="347" ht="14.25" customHeight="1"/>
    <row r="348" ht="14.25" customHeight="1"/>
    <row r="349" ht="14.25" customHeight="1"/>
    <row r="350" ht="14.25" customHeight="1"/>
    <row r="351" ht="14.25" customHeight="1"/>
    <row r="352" ht="14.25" customHeight="1"/>
    <row r="353" ht="14.25" customHeight="1"/>
    <row r="354" ht="14.25" customHeight="1"/>
    <row r="355" ht="14.25" customHeight="1"/>
    <row r="356" ht="14.25" customHeight="1"/>
    <row r="357" ht="14.25" customHeight="1"/>
    <row r="358" ht="14.25" customHeight="1"/>
    <row r="359" ht="14.25" customHeight="1"/>
    <row r="360" ht="14.25" customHeight="1"/>
    <row r="361" ht="14.25" customHeight="1"/>
    <row r="362" ht="14.25" customHeight="1"/>
    <row r="363" ht="14.25" customHeight="1"/>
    <row r="364" ht="14.25" customHeight="1"/>
    <row r="365" ht="14.25" customHeight="1"/>
    <row r="366" ht="14.25" customHeight="1"/>
    <row r="367" ht="14.25" customHeight="1"/>
    <row r="368" ht="14.25" customHeight="1"/>
    <row r="369" ht="14.25" customHeight="1"/>
    <row r="370" ht="14.25" customHeight="1"/>
    <row r="371" ht="14.25" customHeight="1"/>
    <row r="372" ht="14.25" customHeight="1"/>
    <row r="373" ht="14.25" customHeight="1"/>
    <row r="374" ht="14.25" customHeight="1"/>
    <row r="375" ht="14.25" customHeight="1"/>
    <row r="376" ht="14.25" customHeight="1"/>
    <row r="377" ht="14.25" customHeight="1"/>
    <row r="378" ht="14.25" customHeight="1"/>
    <row r="379" ht="14.25" customHeight="1"/>
    <row r="380" ht="14.25" customHeight="1"/>
    <row r="381" ht="14.25" customHeight="1"/>
    <row r="382" ht="14.25" customHeight="1"/>
    <row r="383" ht="14.25" customHeight="1"/>
    <row r="384" ht="14.25" customHeight="1"/>
    <row r="385" ht="14.25" customHeight="1"/>
    <row r="386" ht="14.25" customHeight="1"/>
    <row r="387" ht="14.25" customHeight="1"/>
    <row r="388" ht="14.25" customHeight="1"/>
    <row r="389" ht="14.25" customHeight="1"/>
    <row r="390" ht="14.25" customHeight="1"/>
    <row r="391" ht="14.25" customHeight="1"/>
    <row r="392" ht="14.25" customHeight="1"/>
    <row r="393" ht="14.25" customHeight="1"/>
    <row r="394" ht="14.25" customHeight="1"/>
    <row r="395" ht="14.25" customHeight="1"/>
    <row r="396" ht="14.25" customHeight="1"/>
    <row r="397" ht="14.25" customHeight="1"/>
    <row r="398" ht="14.25" customHeight="1"/>
    <row r="399" ht="14.25" customHeight="1"/>
    <row r="400" ht="14.25" customHeight="1"/>
    <row r="401" ht="14.25" customHeight="1"/>
    <row r="402" ht="14.25" customHeight="1"/>
    <row r="403" ht="14.25" customHeight="1"/>
    <row r="404" ht="14.25" customHeight="1"/>
    <row r="405" ht="14.25" customHeight="1"/>
    <row r="406" ht="14.25" customHeight="1"/>
    <row r="407" ht="14.25" customHeight="1"/>
    <row r="408" ht="14.25" customHeight="1"/>
    <row r="409" ht="14.25" customHeight="1"/>
    <row r="410" ht="14.25" customHeight="1"/>
    <row r="411" ht="14.25" customHeight="1"/>
    <row r="412" ht="14.25" customHeight="1"/>
    <row r="413" ht="14.25" customHeight="1"/>
    <row r="414" ht="14.25" customHeight="1"/>
    <row r="415" ht="14.25" customHeight="1"/>
    <row r="416" ht="14.25" customHeight="1"/>
    <row r="417" ht="14.25" customHeight="1"/>
    <row r="418" ht="14.25" customHeight="1"/>
    <row r="419" ht="14.25" customHeight="1"/>
    <row r="420" ht="14.25" customHeight="1"/>
    <row r="421" ht="14.25" customHeight="1"/>
    <row r="422" ht="14.25" customHeight="1"/>
    <row r="423" ht="14.25" customHeight="1"/>
    <row r="424" ht="14.25" customHeight="1"/>
    <row r="425" ht="14.25" customHeight="1"/>
    <row r="426" ht="14.25" customHeight="1"/>
    <row r="427" ht="14.25" customHeight="1"/>
    <row r="428" ht="14.25" customHeight="1"/>
    <row r="429" ht="14.25" customHeight="1"/>
    <row r="430" ht="14.25" customHeight="1"/>
    <row r="431" ht="14.25" customHeight="1"/>
    <row r="432" ht="14.25" customHeight="1"/>
    <row r="433" ht="14.25" customHeight="1"/>
    <row r="434" ht="14.25" customHeight="1"/>
    <row r="435" ht="14.25" customHeight="1"/>
    <row r="436" ht="14.25" customHeight="1"/>
    <row r="437" ht="14.25" customHeight="1"/>
    <row r="438" ht="14.25" customHeight="1"/>
    <row r="439" ht="14.25" customHeight="1"/>
    <row r="440" ht="14.25" customHeight="1"/>
    <row r="441" ht="14.25" customHeight="1"/>
    <row r="442" ht="14.25" customHeight="1"/>
    <row r="443" ht="14.25" customHeight="1"/>
    <row r="444" ht="14.25" customHeight="1"/>
    <row r="445" ht="14.25" customHeight="1"/>
    <row r="446" ht="14.25" customHeight="1"/>
    <row r="447" ht="14.25" customHeight="1"/>
    <row r="448" ht="14.25" customHeight="1"/>
    <row r="449" ht="14.25" customHeight="1"/>
    <row r="450" ht="14.25" customHeight="1"/>
    <row r="451" ht="14.25" customHeight="1"/>
    <row r="452" ht="14.25" customHeight="1"/>
    <row r="453" ht="14.25" customHeight="1"/>
    <row r="454" ht="14.25" customHeight="1"/>
    <row r="455" ht="14.25" customHeight="1"/>
    <row r="456" ht="14.25" customHeight="1"/>
    <row r="457" ht="14.25" customHeight="1"/>
    <row r="458" ht="14.25" customHeight="1"/>
    <row r="459" ht="14.25" customHeight="1"/>
    <row r="460" ht="14.25" customHeight="1"/>
    <row r="461" ht="14.25" customHeight="1"/>
    <row r="462" ht="14.25" customHeight="1"/>
    <row r="463" ht="14.25" customHeight="1"/>
    <row r="464" ht="14.25" customHeight="1"/>
    <row r="465" ht="14.25" customHeight="1"/>
    <row r="466" ht="14.25" customHeight="1"/>
    <row r="467" ht="14.25" customHeight="1"/>
    <row r="468" ht="14.25" customHeight="1"/>
    <row r="469" ht="14.25" customHeight="1"/>
    <row r="470" ht="14.25" customHeight="1"/>
    <row r="471" ht="14.25" customHeight="1"/>
    <row r="472" ht="14.25" customHeight="1"/>
    <row r="473" ht="14.25" customHeight="1"/>
    <row r="474" ht="14.25" customHeight="1"/>
    <row r="475" ht="14.25" customHeight="1"/>
    <row r="476" ht="14.25" customHeight="1"/>
    <row r="477" ht="14.25" customHeight="1"/>
    <row r="478" ht="14.25" customHeight="1"/>
    <row r="479" ht="14.25" customHeight="1"/>
    <row r="480" ht="14.25" customHeight="1"/>
    <row r="481" ht="14.25" customHeight="1"/>
    <row r="482" ht="14.25" customHeight="1"/>
    <row r="483" ht="14.25" customHeight="1"/>
    <row r="484" ht="14.25" customHeight="1"/>
    <row r="485" ht="14.25" customHeight="1"/>
    <row r="486" ht="14.25" customHeight="1"/>
    <row r="487" ht="14.25" customHeight="1"/>
    <row r="488" ht="14.25" customHeight="1"/>
    <row r="489" ht="14.25" customHeight="1"/>
    <row r="490" ht="14.25" customHeight="1"/>
    <row r="491" ht="14.25" customHeight="1"/>
    <row r="492" ht="14.25" customHeight="1"/>
    <row r="493" ht="14.25" customHeight="1"/>
    <row r="494" ht="14.25" customHeight="1"/>
    <row r="495" ht="14.25" customHeight="1"/>
    <row r="496" ht="14.25" customHeight="1"/>
    <row r="497" ht="14.25" customHeight="1"/>
    <row r="498" ht="14.25" customHeight="1"/>
    <row r="499" ht="14.25" customHeight="1"/>
    <row r="500" ht="14.25" customHeight="1"/>
    <row r="501" ht="14.25" customHeight="1"/>
    <row r="502" ht="14.25" customHeight="1"/>
    <row r="503" ht="14.25" customHeight="1"/>
    <row r="504" ht="14.25" customHeight="1"/>
    <row r="505" ht="14.25" customHeight="1"/>
    <row r="506" ht="14.25" customHeight="1"/>
    <row r="507" ht="14.25" customHeight="1"/>
    <row r="508" ht="14.25" customHeight="1"/>
    <row r="509" ht="14.25" customHeight="1"/>
    <row r="510" ht="14.25" customHeight="1"/>
    <row r="511" ht="14.25" customHeight="1"/>
    <row r="512" ht="14.25" customHeight="1"/>
    <row r="513" ht="14.25" customHeight="1"/>
    <row r="514" ht="14.25" customHeight="1"/>
    <row r="515" ht="14.25" customHeight="1"/>
    <row r="516" ht="14.25" customHeight="1"/>
    <row r="517" ht="14.25" customHeight="1"/>
    <row r="518" ht="14.25" customHeight="1"/>
    <row r="519" ht="14.25" customHeight="1"/>
    <row r="520" ht="14.25" customHeight="1"/>
    <row r="521" ht="14.25" customHeight="1"/>
    <row r="522" ht="14.25" customHeight="1"/>
    <row r="523" ht="14.25" customHeight="1"/>
    <row r="524" ht="14.25" customHeight="1"/>
    <row r="525" ht="14.25" customHeight="1"/>
    <row r="526" ht="14.25" customHeight="1"/>
    <row r="527" ht="14.25" customHeight="1"/>
    <row r="528" ht="14.25" customHeight="1"/>
    <row r="529" ht="14.25" customHeight="1"/>
    <row r="530" ht="14.25" customHeight="1"/>
    <row r="531" ht="14.25" customHeight="1"/>
    <row r="532" ht="14.25" customHeight="1"/>
    <row r="533" ht="14.25" customHeight="1"/>
    <row r="534" ht="14.25" customHeight="1"/>
    <row r="535" ht="14.25" customHeight="1"/>
    <row r="536" ht="14.25" customHeight="1"/>
    <row r="537" ht="14.25" customHeight="1"/>
    <row r="538" ht="14.25" customHeight="1"/>
    <row r="539" ht="14.25" customHeight="1"/>
    <row r="540" ht="14.25" customHeight="1"/>
    <row r="541" ht="14.25" customHeight="1"/>
    <row r="542" ht="14.25" customHeight="1"/>
    <row r="543" ht="14.25" customHeight="1"/>
    <row r="544" ht="14.25" customHeight="1"/>
    <row r="545" ht="14.25" customHeight="1"/>
    <row r="546" ht="14.25" customHeight="1"/>
    <row r="547" ht="14.25" customHeight="1"/>
    <row r="548" ht="14.25" customHeight="1"/>
    <row r="549" ht="14.25" customHeight="1"/>
    <row r="550" ht="14.25" customHeight="1"/>
    <row r="551" ht="14.25" customHeight="1"/>
    <row r="552" ht="14.25" customHeight="1"/>
    <row r="553" ht="14.25" customHeight="1"/>
    <row r="554" ht="14.25" customHeight="1"/>
    <row r="555" ht="14.25" customHeight="1"/>
    <row r="556" ht="14.25" customHeight="1"/>
    <row r="557" ht="14.25" customHeight="1"/>
    <row r="558" ht="14.25" customHeight="1"/>
    <row r="559" ht="14.25" customHeight="1"/>
    <row r="560" ht="14.25" customHeight="1"/>
    <row r="561" ht="14.25" customHeight="1"/>
    <row r="562" ht="14.25" customHeight="1"/>
    <row r="563" ht="14.25" customHeight="1"/>
    <row r="564" ht="14.25" customHeight="1"/>
    <row r="565" ht="14.25" customHeight="1"/>
    <row r="566" ht="14.25" customHeight="1"/>
    <row r="567" ht="14.25" customHeight="1"/>
    <row r="568" ht="14.25" customHeight="1"/>
    <row r="569" ht="14.25" customHeight="1"/>
    <row r="570" ht="14.25" customHeight="1"/>
    <row r="571" ht="14.25" customHeight="1"/>
    <row r="572" ht="14.25" customHeight="1"/>
    <row r="573" ht="14.25" customHeight="1"/>
    <row r="574" ht="14.25" customHeight="1"/>
    <row r="575" ht="14.25" customHeight="1"/>
    <row r="576" ht="14.25" customHeight="1"/>
    <row r="577" ht="14.25" customHeight="1"/>
    <row r="578" ht="14.25" customHeight="1"/>
    <row r="579" ht="14.25" customHeight="1"/>
    <row r="580" ht="14.25" customHeight="1"/>
    <row r="581" ht="14.25" customHeight="1"/>
    <row r="582" ht="14.25" customHeight="1"/>
    <row r="583" ht="14.25" customHeight="1"/>
    <row r="584" ht="14.25" customHeight="1"/>
    <row r="585" ht="14.25" customHeight="1"/>
    <row r="586" ht="14.25" customHeight="1"/>
    <row r="587" ht="14.25" customHeight="1"/>
    <row r="588" ht="14.25" customHeight="1"/>
    <row r="589" ht="14.25" customHeight="1"/>
    <row r="590" ht="14.25" customHeight="1"/>
    <row r="591" ht="14.25" customHeight="1"/>
    <row r="592" ht="14.25" customHeight="1"/>
    <row r="593" ht="14.25" customHeight="1"/>
    <row r="594" ht="14.25" customHeight="1"/>
    <row r="595" ht="14.25" customHeight="1"/>
    <row r="596" ht="14.25" customHeight="1"/>
    <row r="597" ht="14.25" customHeight="1"/>
    <row r="598" ht="14.25" customHeight="1"/>
    <row r="599" ht="14.25" customHeight="1"/>
    <row r="600" ht="14.25" customHeight="1"/>
    <row r="601" ht="14.25" customHeight="1"/>
    <row r="602" ht="14.25" customHeight="1"/>
    <row r="603" ht="14.25" customHeight="1"/>
    <row r="604" ht="14.25" customHeight="1"/>
    <row r="605" ht="14.25" customHeight="1"/>
    <row r="606" ht="14.25" customHeight="1"/>
    <row r="607" ht="14.25" customHeight="1"/>
    <row r="608" ht="14.25" customHeight="1"/>
    <row r="609" ht="14.25" customHeight="1"/>
    <row r="610" ht="14.25" customHeight="1"/>
    <row r="611" ht="14.25" customHeight="1"/>
    <row r="612" ht="14.25" customHeight="1"/>
    <row r="613" ht="14.25" customHeight="1"/>
    <row r="614" ht="14.25" customHeight="1"/>
    <row r="615" ht="14.25" customHeight="1"/>
    <row r="616" ht="14.25" customHeight="1"/>
    <row r="617" ht="14.25" customHeight="1"/>
    <row r="618" ht="14.25" customHeight="1"/>
    <row r="619" ht="14.25" customHeight="1"/>
    <row r="620" ht="14.25" customHeight="1"/>
    <row r="621" ht="14.25" customHeight="1"/>
    <row r="622" ht="14.25" customHeight="1"/>
    <row r="623" ht="14.25" customHeight="1"/>
    <row r="624" ht="14.25" customHeight="1"/>
    <row r="625" ht="14.25" customHeight="1"/>
    <row r="626" ht="14.25" customHeight="1"/>
    <row r="627" ht="14.25" customHeight="1"/>
    <row r="628" ht="14.25" customHeight="1"/>
    <row r="629" ht="14.25" customHeight="1"/>
    <row r="630" ht="14.25" customHeight="1"/>
    <row r="631" ht="14.25" customHeight="1"/>
    <row r="632" ht="14.25" customHeight="1"/>
    <row r="633" ht="14.25" customHeight="1"/>
    <row r="634" ht="14.25" customHeight="1"/>
    <row r="635" ht="14.25" customHeight="1"/>
    <row r="636" ht="14.25" customHeight="1"/>
    <row r="637" ht="14.25" customHeight="1"/>
    <row r="638" ht="14.25" customHeight="1"/>
    <row r="639" ht="14.25" customHeight="1"/>
    <row r="640" ht="14.25" customHeight="1"/>
    <row r="641" ht="14.25" customHeight="1"/>
    <row r="642" ht="14.25" customHeight="1"/>
    <row r="643" ht="14.25" customHeight="1"/>
    <row r="644" ht="14.25" customHeight="1"/>
    <row r="645" ht="14.25" customHeight="1"/>
    <row r="646" ht="14.25" customHeight="1"/>
    <row r="647" ht="14.25" customHeight="1"/>
    <row r="648" ht="14.25" customHeight="1"/>
    <row r="649" ht="14.25" customHeight="1"/>
    <row r="650" ht="14.25" customHeight="1"/>
    <row r="651" ht="14.25" customHeight="1"/>
    <row r="652" ht="14.25" customHeight="1"/>
    <row r="653" ht="14.25" customHeight="1"/>
    <row r="654" ht="14.25" customHeight="1"/>
    <row r="655" ht="14.25" customHeight="1"/>
    <row r="656" ht="14.25" customHeight="1"/>
    <row r="657" ht="14.25" customHeight="1"/>
    <row r="658" ht="14.25" customHeight="1"/>
    <row r="659" ht="14.25" customHeight="1"/>
    <row r="660" ht="14.25" customHeight="1"/>
    <row r="661" ht="14.25" customHeight="1"/>
    <row r="662" ht="14.25" customHeight="1"/>
    <row r="663" ht="14.25" customHeight="1"/>
    <row r="664" ht="14.25" customHeight="1"/>
    <row r="665" ht="14.25" customHeight="1"/>
    <row r="666" ht="14.25" customHeight="1"/>
    <row r="667" ht="14.25" customHeight="1"/>
    <row r="668" ht="14.25" customHeight="1"/>
    <row r="669" ht="14.25" customHeight="1"/>
    <row r="670" ht="14.25" customHeight="1"/>
    <row r="671" ht="14.25" customHeight="1"/>
    <row r="672" ht="14.25" customHeight="1"/>
    <row r="673" ht="14.25" customHeight="1"/>
    <row r="674" ht="14.25" customHeight="1"/>
    <row r="675" ht="14.25" customHeight="1"/>
    <row r="676" ht="14.25" customHeight="1"/>
    <row r="677" ht="14.25" customHeight="1"/>
    <row r="678" ht="14.25" customHeight="1"/>
    <row r="679" ht="14.25" customHeight="1"/>
    <row r="680" ht="14.25" customHeight="1"/>
    <row r="681" ht="14.25" customHeight="1"/>
    <row r="682" ht="14.25" customHeight="1"/>
    <row r="683" ht="14.25" customHeight="1"/>
    <row r="684" ht="14.25" customHeight="1"/>
    <row r="685" ht="14.25" customHeight="1"/>
    <row r="686" ht="14.25" customHeight="1"/>
    <row r="687" ht="14.25" customHeight="1"/>
    <row r="688" ht="14.25" customHeight="1"/>
    <row r="689" ht="14.25" customHeight="1"/>
    <row r="690" ht="14.25" customHeight="1"/>
    <row r="691" ht="14.25" customHeight="1"/>
    <row r="692" ht="14.25" customHeight="1"/>
    <row r="693" ht="14.25" customHeight="1"/>
    <row r="694" ht="14.25" customHeight="1"/>
    <row r="695" ht="14.25" customHeight="1"/>
    <row r="696" ht="14.25" customHeight="1"/>
    <row r="697" ht="14.25" customHeight="1"/>
    <row r="698" ht="14.25" customHeight="1"/>
    <row r="699" ht="14.25" customHeight="1"/>
    <row r="700" ht="14.25" customHeight="1"/>
    <row r="701" ht="14.25" customHeight="1"/>
    <row r="702" ht="14.25" customHeight="1"/>
    <row r="703" ht="14.25" customHeight="1"/>
    <row r="704" ht="14.25" customHeight="1"/>
    <row r="705" ht="14.25" customHeight="1"/>
    <row r="706" ht="14.25" customHeight="1"/>
    <row r="707" ht="14.25" customHeight="1"/>
    <row r="708" ht="14.25" customHeight="1"/>
    <row r="709" ht="14.25" customHeight="1"/>
    <row r="710" ht="14.25" customHeight="1"/>
    <row r="711" ht="14.25" customHeight="1"/>
    <row r="712" ht="14.25" customHeight="1"/>
    <row r="713" ht="14.25" customHeight="1"/>
    <row r="714" ht="14.25" customHeight="1"/>
    <row r="715" ht="14.25" customHeight="1"/>
    <row r="716" ht="14.25" customHeight="1"/>
    <row r="717" ht="14.25" customHeight="1"/>
    <row r="718" ht="14.25" customHeight="1"/>
    <row r="719" ht="14.25" customHeight="1"/>
    <row r="720" ht="14.25" customHeight="1"/>
    <row r="721" ht="14.25" customHeight="1"/>
    <row r="722" ht="14.25" customHeight="1"/>
    <row r="723" ht="14.25" customHeight="1"/>
    <row r="724" ht="14.25" customHeight="1"/>
    <row r="725" ht="14.25" customHeight="1"/>
    <row r="726" ht="14.25" customHeight="1"/>
    <row r="727" ht="14.25" customHeight="1"/>
    <row r="728" ht="14.25" customHeight="1"/>
    <row r="729" ht="14.25" customHeight="1"/>
    <row r="730" ht="14.25" customHeight="1"/>
    <row r="731" ht="14.25" customHeight="1"/>
    <row r="732" ht="14.25" customHeight="1"/>
    <row r="733" ht="14.25" customHeight="1"/>
    <row r="734" ht="14.25" customHeight="1"/>
    <row r="735" ht="14.25" customHeight="1"/>
    <row r="736" ht="14.25" customHeight="1"/>
    <row r="737" ht="14.25" customHeight="1"/>
    <row r="738" ht="14.25" customHeight="1"/>
    <row r="739" ht="14.25" customHeight="1"/>
    <row r="740" ht="14.25" customHeight="1"/>
    <row r="741" ht="14.25" customHeight="1"/>
    <row r="742" ht="14.25" customHeight="1"/>
    <row r="743" ht="14.25" customHeight="1"/>
    <row r="744" ht="14.25" customHeight="1"/>
    <row r="745" ht="14.25" customHeight="1"/>
    <row r="746" ht="14.25" customHeight="1"/>
    <row r="747" ht="14.25" customHeight="1"/>
    <row r="748" ht="14.25" customHeight="1"/>
    <row r="749" ht="14.25" customHeight="1"/>
    <row r="750" ht="14.25" customHeight="1"/>
    <row r="751" ht="14.25" customHeight="1"/>
    <row r="752" ht="14.25" customHeight="1"/>
    <row r="753" ht="14.25" customHeight="1"/>
    <row r="754" ht="14.25" customHeight="1"/>
    <row r="755" ht="14.25" customHeight="1"/>
    <row r="756" ht="14.25" customHeight="1"/>
    <row r="757" ht="14.25" customHeight="1"/>
    <row r="758" ht="14.25" customHeight="1"/>
    <row r="759" ht="14.25" customHeight="1"/>
    <row r="760" ht="14.25" customHeight="1"/>
    <row r="761" ht="14.25" customHeight="1"/>
    <row r="762" ht="14.25" customHeight="1"/>
    <row r="763" ht="14.25" customHeight="1"/>
    <row r="764" ht="14.25" customHeight="1"/>
    <row r="765" ht="14.25" customHeight="1"/>
    <row r="766" ht="14.25" customHeight="1"/>
    <row r="767" ht="14.25" customHeight="1"/>
    <row r="768" ht="14.25" customHeight="1"/>
    <row r="769" ht="14.25" customHeight="1"/>
    <row r="770" ht="14.25" customHeight="1"/>
    <row r="771" ht="14.25" customHeight="1"/>
    <row r="772" ht="14.25" customHeight="1"/>
    <row r="773" ht="14.25" customHeight="1"/>
    <row r="774" ht="14.25" customHeight="1"/>
    <row r="775" ht="14.25" customHeight="1"/>
    <row r="776" ht="14.25" customHeight="1"/>
    <row r="777" ht="14.25" customHeight="1"/>
    <row r="778" ht="14.25" customHeight="1"/>
    <row r="779" ht="14.25" customHeight="1"/>
    <row r="780" ht="14.25" customHeight="1"/>
    <row r="781" ht="14.25" customHeight="1"/>
    <row r="782" ht="14.25" customHeight="1"/>
    <row r="783" ht="14.25" customHeight="1"/>
    <row r="784" ht="14.25" customHeight="1"/>
    <row r="785" ht="14.25" customHeight="1"/>
    <row r="786" ht="14.25" customHeight="1"/>
    <row r="787" ht="14.25" customHeight="1"/>
    <row r="788" ht="14.25" customHeight="1"/>
    <row r="789" ht="14.25" customHeight="1"/>
    <row r="790" ht="14.25" customHeight="1"/>
    <row r="791" ht="14.25" customHeight="1"/>
    <row r="792" ht="14.25" customHeight="1"/>
    <row r="793" ht="14.25" customHeight="1"/>
    <row r="794" ht="14.25" customHeight="1"/>
    <row r="795" ht="14.25" customHeight="1"/>
    <row r="796" ht="14.25" customHeight="1"/>
    <row r="797" ht="14.25" customHeight="1"/>
    <row r="798" ht="14.25" customHeight="1"/>
    <row r="799" ht="14.25" customHeight="1"/>
    <row r="800" ht="14.25" customHeight="1"/>
    <row r="801" ht="14.25" customHeight="1"/>
    <row r="802" ht="14.25" customHeight="1"/>
    <row r="803" ht="14.25" customHeight="1"/>
    <row r="804" ht="14.25" customHeight="1"/>
    <row r="805" ht="14.25" customHeight="1"/>
    <row r="806" ht="14.25" customHeight="1"/>
    <row r="807" ht="14.25" customHeight="1"/>
    <row r="808" ht="14.25" customHeight="1"/>
    <row r="809" ht="14.25" customHeight="1"/>
    <row r="810" ht="14.25" customHeight="1"/>
    <row r="811" ht="14.25" customHeight="1"/>
    <row r="812" ht="14.25" customHeight="1"/>
    <row r="813" ht="14.25" customHeight="1"/>
    <row r="814" ht="14.25" customHeight="1"/>
    <row r="815" ht="14.25" customHeight="1"/>
    <row r="816" ht="14.25" customHeight="1"/>
    <row r="817" ht="14.25" customHeight="1"/>
    <row r="818" ht="14.25" customHeight="1"/>
    <row r="819" ht="14.25" customHeight="1"/>
    <row r="820" ht="14.25" customHeight="1"/>
    <row r="821" ht="14.25" customHeight="1"/>
    <row r="822" ht="14.25" customHeight="1"/>
    <row r="823" ht="14.25" customHeight="1"/>
    <row r="824" ht="14.25" customHeight="1"/>
    <row r="825" ht="14.25" customHeight="1"/>
    <row r="826" ht="14.25" customHeight="1"/>
    <row r="827" ht="14.25" customHeight="1"/>
    <row r="828" ht="14.25" customHeight="1"/>
    <row r="829" ht="14.25" customHeight="1"/>
    <row r="830" ht="14.25" customHeight="1"/>
    <row r="831" ht="14.25" customHeight="1"/>
    <row r="832" ht="14.25" customHeight="1"/>
    <row r="833" ht="14.25" customHeight="1"/>
    <row r="834" ht="14.25" customHeight="1"/>
    <row r="835" ht="14.25" customHeight="1"/>
    <row r="836" ht="14.25" customHeight="1"/>
    <row r="837" ht="14.25" customHeight="1"/>
    <row r="838" ht="14.25" customHeight="1"/>
    <row r="839" ht="14.25" customHeight="1"/>
    <row r="840" ht="14.25" customHeight="1"/>
    <row r="841" ht="14.25" customHeight="1"/>
    <row r="842" ht="14.25" customHeight="1"/>
    <row r="843" ht="14.25" customHeight="1"/>
    <row r="844" ht="14.25" customHeight="1"/>
    <row r="845" ht="14.25" customHeight="1"/>
    <row r="846" ht="14.25" customHeight="1"/>
    <row r="847" ht="14.25" customHeight="1"/>
    <row r="848" ht="14.25" customHeight="1"/>
    <row r="849" ht="14.25" customHeight="1"/>
    <row r="850" ht="14.25" customHeight="1"/>
    <row r="851" ht="14.25" customHeight="1"/>
    <row r="852" ht="14.25" customHeight="1"/>
    <row r="853" ht="14.25" customHeight="1"/>
    <row r="854" ht="14.25" customHeight="1"/>
    <row r="855" ht="14.25" customHeight="1"/>
    <row r="856" ht="14.25" customHeight="1"/>
    <row r="857" ht="14.25" customHeight="1"/>
    <row r="858" ht="14.25" customHeight="1"/>
    <row r="859" ht="14.25" customHeight="1"/>
    <row r="860" ht="14.25" customHeight="1"/>
    <row r="861" ht="14.25" customHeight="1"/>
    <row r="862" ht="14.25" customHeight="1"/>
    <row r="863" ht="14.25" customHeight="1"/>
    <row r="864" ht="14.25" customHeight="1"/>
    <row r="865" ht="14.25" customHeight="1"/>
    <row r="866" ht="14.25" customHeight="1"/>
    <row r="867" ht="14.25" customHeight="1"/>
    <row r="868" ht="14.25" customHeight="1"/>
    <row r="869" ht="14.25" customHeight="1"/>
    <row r="870" ht="14.25" customHeight="1"/>
    <row r="871" ht="14.25" customHeight="1"/>
    <row r="872" ht="14.25" customHeight="1"/>
    <row r="873" ht="14.25" customHeight="1"/>
    <row r="874" ht="14.25" customHeight="1"/>
    <row r="875" ht="14.25" customHeight="1"/>
    <row r="876" ht="14.25" customHeight="1"/>
    <row r="877" ht="14.25" customHeight="1"/>
    <row r="878" ht="14.25" customHeight="1"/>
    <row r="879" ht="14.25" customHeight="1"/>
    <row r="880" ht="14.25" customHeight="1"/>
    <row r="881" ht="14.25" customHeight="1"/>
    <row r="882" ht="14.25" customHeight="1"/>
    <row r="883" ht="14.25" customHeight="1"/>
    <row r="884" ht="14.25" customHeight="1"/>
    <row r="885" ht="14.25" customHeight="1"/>
    <row r="886" ht="14.25" customHeight="1"/>
    <row r="887" ht="14.25" customHeight="1"/>
    <row r="888" ht="14.25" customHeight="1"/>
    <row r="889" ht="14.25" customHeight="1"/>
    <row r="890" ht="14.25" customHeight="1"/>
    <row r="891" ht="14.25" customHeight="1"/>
    <row r="892" ht="14.25" customHeight="1"/>
    <row r="893" ht="14.25" customHeight="1"/>
    <row r="894" ht="14.25" customHeight="1"/>
    <row r="895" ht="14.25" customHeight="1"/>
    <row r="896" ht="14.25" customHeight="1"/>
    <row r="897" ht="14.25" customHeight="1"/>
    <row r="898" ht="14.25" customHeight="1"/>
    <row r="899" ht="14.25" customHeight="1"/>
    <row r="900" ht="14.25" customHeight="1"/>
    <row r="901" ht="14.25" customHeight="1"/>
    <row r="902" ht="14.25" customHeight="1"/>
    <row r="903" ht="14.25" customHeight="1"/>
    <row r="904" ht="14.25" customHeight="1"/>
    <row r="905" ht="14.25" customHeight="1"/>
    <row r="906" ht="14.25" customHeight="1"/>
    <row r="907" ht="14.25" customHeight="1"/>
    <row r="908" ht="14.25" customHeight="1"/>
    <row r="909" ht="14.25" customHeight="1"/>
    <row r="910" ht="14.25" customHeight="1"/>
    <row r="911" ht="14.25" customHeight="1"/>
    <row r="912" ht="14.25" customHeight="1"/>
    <row r="913" ht="14.25" customHeight="1"/>
    <row r="914" ht="14.25" customHeight="1"/>
    <row r="915" ht="14.25" customHeight="1"/>
    <row r="916" ht="14.25" customHeight="1"/>
    <row r="917" ht="14.25" customHeight="1"/>
    <row r="918" ht="14.25" customHeight="1"/>
    <row r="919" ht="14.25" customHeight="1"/>
    <row r="920" ht="14.25" customHeight="1"/>
    <row r="921" ht="14.25" customHeight="1"/>
    <row r="922" ht="14.25" customHeight="1"/>
    <row r="923" ht="14.25" customHeight="1"/>
    <row r="924" ht="14.25" customHeight="1"/>
    <row r="925" ht="14.25" customHeight="1"/>
    <row r="926" ht="14.25" customHeight="1"/>
    <row r="927" ht="14.25" customHeight="1"/>
    <row r="928" ht="14.25" customHeight="1"/>
    <row r="929" ht="14.25" customHeight="1"/>
    <row r="930" ht="14.25" customHeight="1"/>
    <row r="931" ht="14.25" customHeight="1"/>
    <row r="932" ht="14.25" customHeight="1"/>
    <row r="933" ht="14.25" customHeight="1"/>
    <row r="934" ht="14.25" customHeight="1"/>
    <row r="935" ht="14.25" customHeight="1"/>
    <row r="936" ht="14.25" customHeight="1"/>
    <row r="937" ht="14.25" customHeight="1"/>
    <row r="938" ht="14.25" customHeight="1"/>
    <row r="939" ht="14.25" customHeight="1"/>
    <row r="940" ht="14.25" customHeight="1"/>
    <row r="941" ht="14.25" customHeight="1"/>
    <row r="942" ht="14.25" customHeight="1"/>
    <row r="943" ht="14.25" customHeight="1"/>
    <row r="944" ht="14.25" customHeight="1"/>
    <row r="945" ht="14.25" customHeight="1"/>
    <row r="946" ht="14.25" customHeight="1"/>
    <row r="947" ht="14.25" customHeight="1"/>
    <row r="948" ht="14.25" customHeight="1"/>
    <row r="949" ht="14.25" customHeight="1"/>
    <row r="950" ht="14.25" customHeight="1"/>
    <row r="951" ht="14.25" customHeight="1"/>
    <row r="952" ht="14.25" customHeight="1"/>
    <row r="953" ht="14.25" customHeight="1"/>
    <row r="954" ht="14.25" customHeight="1"/>
    <row r="955" ht="14.25" customHeight="1"/>
    <row r="956" ht="14.25" customHeight="1"/>
    <row r="957" ht="14.25" customHeight="1"/>
    <row r="958" ht="14.25" customHeight="1"/>
    <row r="959" ht="14.25" customHeight="1"/>
    <row r="960" ht="14.25" customHeight="1"/>
    <row r="961" ht="14.25" customHeight="1"/>
    <row r="962" ht="14.25" customHeight="1"/>
    <row r="963" ht="14.25" customHeight="1"/>
    <row r="964" ht="14.25" customHeight="1"/>
    <row r="965" ht="14.25" customHeight="1"/>
    <row r="966" ht="14.25" customHeight="1"/>
    <row r="967" ht="14.25" customHeight="1"/>
    <row r="968" ht="14.25" customHeight="1"/>
    <row r="969" ht="14.25" customHeight="1"/>
    <row r="970" ht="14.25" customHeight="1"/>
    <row r="971" ht="14.25" customHeight="1"/>
    <row r="972" ht="14.25" customHeight="1"/>
    <row r="973" ht="14.25" customHeight="1"/>
    <row r="974" ht="14.25" customHeight="1"/>
    <row r="975" ht="14.25" customHeight="1"/>
    <row r="976" ht="14.25" customHeight="1"/>
    <row r="977" ht="14.25" customHeight="1"/>
    <row r="978" ht="14.25" customHeight="1"/>
    <row r="979" ht="14.25" customHeight="1"/>
    <row r="980" ht="14.25" customHeight="1"/>
    <row r="981" ht="14.25" customHeight="1"/>
    <row r="982" ht="14.25" customHeight="1"/>
    <row r="983" ht="14.25" customHeight="1"/>
    <row r="984" ht="14.25" customHeight="1"/>
    <row r="985" ht="14.25" customHeight="1"/>
    <row r="986" ht="14.25" customHeight="1"/>
    <row r="987" ht="14.25" customHeight="1"/>
    <row r="988" ht="14.25" customHeight="1"/>
    <row r="989" ht="14.25" customHeight="1"/>
    <row r="990" ht="14.25" customHeight="1"/>
    <row r="991" ht="14.25" customHeight="1"/>
    <row r="992" ht="14.25" customHeight="1"/>
    <row r="993" ht="14.25" customHeight="1"/>
    <row r="994" ht="14.25" customHeight="1"/>
    <row r="995" ht="14.25" customHeight="1"/>
    <row r="996" ht="14.25" customHeight="1"/>
    <row r="997" ht="14.25" customHeight="1"/>
    <row r="998" ht="14.25" customHeight="1"/>
    <row r="999" ht="14.25" customHeight="1"/>
    <row r="1000" ht="14.25" customHeight="1"/>
  </sheetData>
  <mergeCells count="12">
    <mergeCell ref="B1:S1"/>
    <mergeCell ref="P99:T99"/>
    <mergeCell ref="P103:T103"/>
    <mergeCell ref="P106:T106"/>
    <mergeCell ref="L75:S75"/>
    <mergeCell ref="L112:O112"/>
    <mergeCell ref="P112:T112"/>
    <mergeCell ref="L99:O99"/>
    <mergeCell ref="L103:O103"/>
    <mergeCell ref="L106:O106"/>
    <mergeCell ref="L109:O109"/>
    <mergeCell ref="P109:T109"/>
  </mergeCells>
  <dataValidations count="1">
    <dataValidation type="list" allowBlank="1" showInputMessage="1" showErrorMessage="1" sqref="M32 M49 M66" xr:uid="{FC29A46A-2B85-432D-9224-BD68BEFFBDB5}">
      <formula1>$A$149:$A$152</formula1>
    </dataValidation>
  </dataValidations>
  <pageMargins left="0.7" right="0.7" top="0.75" bottom="0.75" header="0.3" footer="0.3"/>
  <drawing r:id="rId1"/>
  <extLst>
    <ext xmlns:mx="http://schemas.microsoft.com/office/mac/excel/2008/main" uri="{64002731-A6B0-56B0-2670-7721B7C09600}">
      <mx:PLV Mode="0" OnePage="0" WScale="0"/>
    </ext>
  </extLst>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2</vt:i4>
      </vt:variant>
    </vt:vector>
  </HeadingPairs>
  <TitlesOfParts>
    <vt:vector size="2" baseType="lpstr">
      <vt:lpstr>Supply and Demand Graph</vt:lpstr>
      <vt:lpstr>Profit Maximization</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Brandon Schweitzer</dc:creator>
  <cp:lastModifiedBy>Emmanuel Kamei</cp:lastModifiedBy>
  <cp:lastPrinted>2018-02-26T20:31:54Z</cp:lastPrinted>
  <dcterms:created xsi:type="dcterms:W3CDTF">2018-02-19T14:14:32Z</dcterms:created>
  <dcterms:modified xsi:type="dcterms:W3CDTF">2020-01-15T13:01:32Z</dcterms:modified>
</cp:coreProperties>
</file>